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651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<sst xmlns="http://schemas.openxmlformats.org/spreadsheetml/2006/main" count="125" uniqueCount="92">
  <si>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</si>
  <si>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</si>
  <si>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</si>
  <si>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</si>
  <si>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</si>
  <si>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</si>
  <si>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</si>
  <si>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</si>
  <si>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</si>
  <si>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</si>
  <si>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</si>
  <si>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</si>
  <si>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</si>
  <si>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</si>
  <si>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</si>
  <si>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</si>
  <si>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</si>
  <si>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</si>
  <si>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</si>
  <si>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</si>
  <si>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</si>
  <si>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</si>
  <si>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</si>
  <si>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</si>
  <si>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</si>
  <si>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</si>
  <si>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</si>
  <si>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</si>
  <si>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</si>
  <si>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</si>
  <si>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</si>
  <si>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</si>
  <si>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</si>
  <si>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</si>
  <si>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</si>
  <si>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</si>
  <si>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</si>
  <si>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</si>
  <si>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</si>
  <si>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</si>
  <si>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</si>
  <si>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</si>
  <si>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</si>
  <si>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</si>
  <si>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</si>
  <si>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</si>
  <si>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</si>
  <si>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</si>
  <si>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</si>
  <si>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</si>
  <si>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</si>
  <si>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</si>
  <si>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</si>
  <si>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</si>
  <si>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</si>
  <si>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</si>
  <si>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</si>
  <si>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</si>
  <si>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</si>
  <si>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D.S.</t>
  </si>
  <si>
    <t>Site 1; Kraee Kranz</t>
  </si>
  <si>
    <t>S25°34.799</t>
  </si>
  <si>
    <t>E026°53.058</t>
  </si>
  <si>
    <t>1240m</t>
  </si>
  <si>
    <t>Peltophorum aficanum</t>
  </si>
  <si>
    <t>Terminalia mucronata</t>
  </si>
  <si>
    <t>Ziziphus mucronata</t>
  </si>
  <si>
    <t>Faurea saligna</t>
  </si>
  <si>
    <t>Rhus pyroides</t>
  </si>
  <si>
    <t>Croton gratissimus</t>
  </si>
  <si>
    <t>Unknown</t>
  </si>
  <si>
    <t>Ochna pulchra</t>
  </si>
  <si>
    <t>Burkea africana</t>
  </si>
  <si>
    <t>Combretum zehyeri</t>
  </si>
  <si>
    <t>Pappea capensis</t>
  </si>
  <si>
    <t>Strychnos cocculoides</t>
  </si>
  <si>
    <t>Englerophyton magaliesmontanum</t>
  </si>
  <si>
    <t>Protea caffra</t>
  </si>
  <si>
    <t>Dichrostaychys cinerca</t>
  </si>
  <si>
    <t>Dombeya rotundifolia</t>
  </si>
  <si>
    <t>Rhus leptodictya</t>
  </si>
  <si>
    <t>Gymnosporia buxifolia</t>
  </si>
  <si>
    <t>Rothamania capensis</t>
  </si>
  <si>
    <t>Unknown (Elaeodendron zeyheri?)</t>
  </si>
  <si>
    <t>Osyris quadripartina</t>
  </si>
  <si>
    <t>Euclea natalensis</t>
  </si>
  <si>
    <t>Gweria occidentalis</t>
  </si>
  <si>
    <t>Combretum moiil</t>
  </si>
  <si>
    <t>Securidata longipedunculata</t>
  </si>
  <si>
    <t>Decimal DMS co-ordinates; -25.579768. 026.884309</t>
  </si>
  <si>
    <t>`</t>
  </si>
  <si>
    <t>Grewia sp.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</si>
</sst>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R&quot;\ #,##0;&quot;R&quot;\ \-#,##0"/>
    <numFmt numFmtId="169" formatCode="&quot;R&quot;\ #,##0;[Red]&quot;R&quot;\ \-#,##0"/>
    <numFmt numFmtId="170" formatCode="&quot;R&quot;\ #,##0.00;&quot;R&quot;\ \-#,##0.00"/>
    <numFmt numFmtId="171" formatCode="&quot;R&quot;\ #,##0.00;[Red]&quot;R&quot;\ \-#,##0.00"/>
    <numFmt numFmtId="172" formatCode="_ &quot;R&quot;\ * #,##0_ ;_ &quot;R&quot;\ * \-#,##0_ ;_ &quot;R&quot;\ * &quot;-&quot;_ ;_ @_ "/>
    <numFmt numFmtId="173" formatCode="_ * #,##0_ ;_ * \-#,##0_ ;_ * &quot;-&quot;_ ;_ @_ "/>
    <numFmt numFmtId="174" formatCode="_ &quot;R&quot;\ * #,##0.00_ ;_ &quot;R&quot;\ * \-#,##0.00_ ;_ &quot;R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56"/>
      <name val="Arial"/>
      <family val="2"/>
    </font>
    <font>
      <i/>
      <sz val="9"/>
      <name val="Arial"/>
      <family val="2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2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2238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5434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8107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6974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2026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8315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2035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9665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104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966525" y="1219200"/>
          <a:ext cx="28917900" cy="1604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82752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6751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7607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105</xdr:row>
      <xdr:rowOff>152400</xdr:rowOff>
    </xdr:from>
    <xdr:to>
      <xdr:col>37</xdr:col>
      <xdr:colOff>542925</xdr:colOff>
      <xdr:row>109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222950" y="175831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107</xdr:row>
      <xdr:rowOff>85725</xdr:rowOff>
    </xdr:from>
    <xdr:to>
      <xdr:col>34</xdr:col>
      <xdr:colOff>371475</xdr:colOff>
      <xdr:row>107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832425" y="17840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11422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12660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2470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029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0"/>
  <sheetViews>
    <sheetView tabSelected="1" workbookViewId="0" topLeftCell="A1">
      <selection activeCell="D39" sqref="D39"/>
    </sheetView>
  </sheetViews>
  <sheetFormatPr defaultColWidth="11.50390625" defaultRowHeight="12"/>
  <cols>
    <col min="1" max="1" width="6.625" style="0" customWidth="1"/>
    <col min="2" max="2" width="29.5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89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65" t="s">
        <v>61</v>
      </c>
      <c r="E3" s="66" t="s">
        <v>62</v>
      </c>
      <c r="F3" s="50" t="s">
        <v>63</v>
      </c>
      <c r="G3" s="51">
        <v>38119</v>
      </c>
      <c r="H3" s="48">
        <f>AQ110</f>
        <v>1</v>
      </c>
      <c r="I3" s="6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184</v>
      </c>
      <c r="B7" s="67" t="s">
        <v>64</v>
      </c>
      <c r="C7">
        <v>0</v>
      </c>
      <c r="D7" s="57">
        <v>1</v>
      </c>
      <c r="E7">
        <v>1</v>
      </c>
      <c r="F7">
        <v>0</v>
      </c>
      <c r="G7">
        <v>0</v>
      </c>
      <c r="H7">
        <v>0</v>
      </c>
      <c r="I7">
        <v>0</v>
      </c>
      <c r="J7" s="57">
        <v>0</v>
      </c>
      <c r="K7" s="71">
        <v>0</v>
      </c>
      <c r="L7">
        <v>0.5</v>
      </c>
      <c r="M7">
        <v>0.5</v>
      </c>
      <c r="N7">
        <v>0</v>
      </c>
      <c r="O7">
        <v>0</v>
      </c>
      <c r="P7">
        <v>0</v>
      </c>
      <c r="Q7">
        <v>0</v>
      </c>
      <c r="R7">
        <v>0</v>
      </c>
      <c r="S7" s="57">
        <v>0</v>
      </c>
      <c r="T7" s="71">
        <v>0</v>
      </c>
      <c r="U7" s="71">
        <v>0</v>
      </c>
      <c r="V7">
        <v>1</v>
      </c>
      <c r="W7" s="57">
        <v>0</v>
      </c>
      <c r="X7" s="71">
        <v>0</v>
      </c>
      <c r="Y7">
        <v>1</v>
      </c>
      <c r="Z7" s="57">
        <v>0</v>
      </c>
      <c r="AA7" s="71">
        <v>0</v>
      </c>
      <c r="AB7" s="71">
        <v>0</v>
      </c>
      <c r="AC7" s="71">
        <v>0</v>
      </c>
      <c r="AD7">
        <v>0.5</v>
      </c>
      <c r="AE7" s="57">
        <v>0.5</v>
      </c>
      <c r="AF7" s="69">
        <v>0</v>
      </c>
      <c r="AG7" s="70">
        <v>1</v>
      </c>
      <c r="AH7" s="71">
        <v>0</v>
      </c>
      <c r="AI7" s="68" t="s">
        <v>90</v>
      </c>
      <c r="AJ7" s="6"/>
      <c r="AK7" s="6"/>
      <c r="AL7" s="6"/>
      <c r="AM7" s="6"/>
      <c r="AN7" s="6"/>
      <c r="AQ7">
        <f aca="true" t="shared" si="0" ref="AQ7:AQ34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4">IF(AS7+AT7+AU7+AV7+AW7+AX7&gt;0,1,0)</f>
        <v>1</v>
      </c>
      <c r="BZ7">
        <f aca="true" t="shared" si="6" ref="BZ7:BZ34">IF(AY7+AZ7+BA7+BB7+BC7+BD7+BE7+BF7+BG7&gt;0,1,0)</f>
        <v>1</v>
      </c>
      <c r="CA7">
        <f aca="true" t="shared" si="7" ref="CA7:CA34">IF(BH7+BI7+BJ7+BK7&gt;0,1,0)</f>
        <v>1</v>
      </c>
      <c r="CB7">
        <f aca="true" t="shared" si="8" ref="CB7:CB34">IF(BL7+BM7+BN7&gt;0,1,0)</f>
        <v>1</v>
      </c>
      <c r="CC7">
        <f aca="true" t="shared" si="9" ref="CC7:CC34">IF(BO7+BP7+BQ7+BR7+BS7&gt;0,1,0)</f>
        <v>1</v>
      </c>
      <c r="CD7">
        <f aca="true" t="shared" si="10" ref="CD7:CD34">IF(BT7+BU7+BV7&gt;0,1,0)</f>
        <v>1</v>
      </c>
    </row>
    <row r="8" spans="1:82" ht="12.75">
      <c r="A8" s="7">
        <v>186</v>
      </c>
      <c r="B8" s="67" t="s">
        <v>65</v>
      </c>
      <c r="C8">
        <v>1</v>
      </c>
      <c r="D8" s="54">
        <v>0</v>
      </c>
      <c r="E8">
        <v>1</v>
      </c>
      <c r="F8">
        <v>0</v>
      </c>
      <c r="G8">
        <v>0</v>
      </c>
      <c r="H8">
        <v>0</v>
      </c>
      <c r="I8">
        <v>0</v>
      </c>
      <c r="J8" s="54">
        <v>0</v>
      </c>
      <c r="K8" s="71">
        <v>0</v>
      </c>
      <c r="L8" s="71">
        <v>0</v>
      </c>
      <c r="M8" s="71">
        <v>0</v>
      </c>
      <c r="N8" s="71">
        <v>0</v>
      </c>
      <c r="O8">
        <v>0.5</v>
      </c>
      <c r="P8">
        <v>0.5</v>
      </c>
      <c r="Q8">
        <v>0</v>
      </c>
      <c r="R8">
        <v>0</v>
      </c>
      <c r="S8" s="54">
        <v>0</v>
      </c>
      <c r="T8" s="71">
        <v>0</v>
      </c>
      <c r="U8" s="71">
        <v>0</v>
      </c>
      <c r="V8">
        <v>1</v>
      </c>
      <c r="W8" s="54">
        <v>0</v>
      </c>
      <c r="X8" s="71">
        <v>0</v>
      </c>
      <c r="Y8">
        <v>0.5</v>
      </c>
      <c r="Z8" s="54">
        <v>0.5</v>
      </c>
      <c r="AA8" s="71">
        <v>0</v>
      </c>
      <c r="AB8" s="71">
        <v>0</v>
      </c>
      <c r="AC8" s="71">
        <v>0</v>
      </c>
      <c r="AD8" s="71">
        <v>0</v>
      </c>
      <c r="AE8" s="54">
        <v>1</v>
      </c>
      <c r="AF8" s="70">
        <v>0</v>
      </c>
      <c r="AG8" s="70">
        <v>1</v>
      </c>
      <c r="AH8" s="71">
        <v>0</v>
      </c>
      <c r="AI8" s="68"/>
      <c r="AJ8" s="6"/>
      <c r="AK8" s="6"/>
      <c r="AL8" s="6"/>
      <c r="AM8" s="6"/>
      <c r="AN8" s="6"/>
      <c r="AQ8">
        <f t="shared" si="0"/>
        <v>1</v>
      </c>
      <c r="AR8">
        <f aca="true" t="shared" si="11" ref="AR8:AR67">IF(C8+D8&gt;0,1,0)</f>
        <v>1</v>
      </c>
      <c r="AS8">
        <f aca="true" t="shared" si="12" ref="AS8:AS67">IF(E8&gt;0,1,0)</f>
        <v>1</v>
      </c>
      <c r="AT8">
        <f aca="true" t="shared" si="13" ref="AT8:AT67">IF(F8&gt;0,1,0)</f>
        <v>0</v>
      </c>
      <c r="AU8">
        <f aca="true" t="shared" si="14" ref="AU8:AU67">IF(G8&gt;0,1,0)</f>
        <v>0</v>
      </c>
      <c r="AV8">
        <f aca="true" t="shared" si="15" ref="AV8:AV67">IF(H8&gt;0,1,0)</f>
        <v>0</v>
      </c>
      <c r="AW8">
        <f aca="true" t="shared" si="16" ref="AW8:AW67">IF(I8&gt;0,1,0)</f>
        <v>0</v>
      </c>
      <c r="AX8">
        <f aca="true" t="shared" si="17" ref="AX8:AX67">IF(J8&gt;0,1,0)</f>
        <v>0</v>
      </c>
      <c r="AY8">
        <f aca="true" t="shared" si="18" ref="AY8:AY67">IF(K8&gt;0,1,0)</f>
        <v>0</v>
      </c>
      <c r="AZ8">
        <f aca="true" t="shared" si="19" ref="AZ8:AZ67">IF(L8&gt;0,1,0)</f>
        <v>0</v>
      </c>
      <c r="BA8">
        <f aca="true" t="shared" si="20" ref="BA8:BA67">IF(M8&gt;0,1,0)</f>
        <v>0</v>
      </c>
      <c r="BB8">
        <f aca="true" t="shared" si="21" ref="BB8:BB67">IF(N8&gt;0,1,0)</f>
        <v>0</v>
      </c>
      <c r="BC8">
        <f aca="true" t="shared" si="22" ref="BC8:BC67">IF(O8&gt;0,1,0)</f>
        <v>1</v>
      </c>
      <c r="BD8">
        <f aca="true" t="shared" si="23" ref="BD8:BD67">IF(P8&gt;0,1,0)</f>
        <v>1</v>
      </c>
      <c r="BE8">
        <f aca="true" t="shared" si="24" ref="BE8:BE67">IF(Q8&gt;0,1,0)</f>
        <v>0</v>
      </c>
      <c r="BF8">
        <f aca="true" t="shared" si="25" ref="BF8:BF67">IF(R8&gt;0,1,0)</f>
        <v>0</v>
      </c>
      <c r="BG8">
        <f aca="true" t="shared" si="26" ref="BG8:BG67">IF(S8&gt;0,1,0)</f>
        <v>0</v>
      </c>
      <c r="BH8">
        <f aca="true" t="shared" si="27" ref="BH8:BH67">IF(T8&gt;0,1,0)</f>
        <v>0</v>
      </c>
      <c r="BI8">
        <f aca="true" t="shared" si="28" ref="BI8:BI67">IF(U8&gt;0,1,0)</f>
        <v>0</v>
      </c>
      <c r="BJ8">
        <f aca="true" t="shared" si="29" ref="BJ8:BJ67">IF(V8&gt;0,1,0)</f>
        <v>1</v>
      </c>
      <c r="BK8">
        <f aca="true" t="shared" si="30" ref="BK8:BK67">IF(W8&gt;0,1,0)</f>
        <v>0</v>
      </c>
      <c r="BL8">
        <f aca="true" t="shared" si="31" ref="BL8:BL67">IF(X8&gt;0,1,0)</f>
        <v>0</v>
      </c>
      <c r="BM8">
        <f aca="true" t="shared" si="32" ref="BM8:BM67">IF(Y8&gt;0,1,0)</f>
        <v>1</v>
      </c>
      <c r="BN8">
        <f aca="true" t="shared" si="33" ref="BN8:BN67">IF(Z8&gt;0,1,0)</f>
        <v>1</v>
      </c>
      <c r="BO8">
        <f aca="true" t="shared" si="34" ref="BO8:BO67">IF(AA8&gt;0,1,0)</f>
        <v>0</v>
      </c>
      <c r="BP8">
        <f aca="true" t="shared" si="35" ref="BP8:BP67">IF(AB8&gt;0,1,0)</f>
        <v>0</v>
      </c>
      <c r="BQ8">
        <f aca="true" t="shared" si="36" ref="BQ8:BQ67">IF(AC8&gt;0,1,0)</f>
        <v>0</v>
      </c>
      <c r="BR8">
        <f aca="true" t="shared" si="37" ref="BR8:BR67">IF(AD8&gt;0,1,0)</f>
        <v>0</v>
      </c>
      <c r="BS8">
        <f aca="true" t="shared" si="38" ref="BS8:BS67">IF(AE8&gt;0,1,0)</f>
        <v>1</v>
      </c>
      <c r="BT8">
        <f aca="true" t="shared" si="39" ref="BT8:BT67">IF(AF8&gt;0,1,0)</f>
        <v>0</v>
      </c>
      <c r="BU8">
        <f aca="true" t="shared" si="40" ref="BU8:BU67">IF(AG8&gt;0,1,0)</f>
        <v>1</v>
      </c>
      <c r="BV8">
        <f aca="true" t="shared" si="41" ref="BV8:BV67">IF(AH8&gt;0,1,0)</f>
        <v>0</v>
      </c>
      <c r="BX8">
        <f aca="true" t="shared" si="42" ref="BX8:BX67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187</v>
      </c>
      <c r="B9" s="67" t="s">
        <v>66</v>
      </c>
      <c r="C9">
        <v>1</v>
      </c>
      <c r="D9" s="54">
        <v>0</v>
      </c>
      <c r="E9">
        <v>0</v>
      </c>
      <c r="F9">
        <v>1</v>
      </c>
      <c r="G9">
        <v>1</v>
      </c>
      <c r="H9">
        <v>0</v>
      </c>
      <c r="I9">
        <v>0</v>
      </c>
      <c r="J9" s="54">
        <v>0</v>
      </c>
      <c r="K9" s="71">
        <v>0</v>
      </c>
      <c r="L9" s="71">
        <v>0</v>
      </c>
      <c r="M9" s="71">
        <v>0</v>
      </c>
      <c r="N9" s="71">
        <v>0</v>
      </c>
      <c r="O9">
        <v>0.5</v>
      </c>
      <c r="P9">
        <v>0.5</v>
      </c>
      <c r="Q9">
        <v>0</v>
      </c>
      <c r="R9">
        <v>0</v>
      </c>
      <c r="S9" s="54">
        <v>0</v>
      </c>
      <c r="T9">
        <v>1</v>
      </c>
      <c r="U9">
        <v>1</v>
      </c>
      <c r="V9">
        <v>0</v>
      </c>
      <c r="W9" s="54">
        <v>0</v>
      </c>
      <c r="X9">
        <v>0.5</v>
      </c>
      <c r="Y9">
        <v>0.5</v>
      </c>
      <c r="Z9" s="54">
        <v>0</v>
      </c>
      <c r="AA9" s="71">
        <v>0</v>
      </c>
      <c r="AB9">
        <v>1</v>
      </c>
      <c r="AC9">
        <v>0</v>
      </c>
      <c r="AD9">
        <v>0</v>
      </c>
      <c r="AE9" s="54">
        <v>0</v>
      </c>
      <c r="AF9" s="70">
        <v>0</v>
      </c>
      <c r="AG9" s="70">
        <v>0.5</v>
      </c>
      <c r="AH9">
        <v>0.5</v>
      </c>
      <c r="AI9" s="68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188</v>
      </c>
      <c r="B10" s="67" t="s">
        <v>80</v>
      </c>
      <c r="C10">
        <v>1</v>
      </c>
      <c r="D10" s="54">
        <v>0</v>
      </c>
      <c r="E10">
        <v>0</v>
      </c>
      <c r="F10">
        <v>0</v>
      </c>
      <c r="G10">
        <v>0</v>
      </c>
      <c r="H10">
        <v>1</v>
      </c>
      <c r="I10">
        <v>0</v>
      </c>
      <c r="J10" s="54">
        <v>0</v>
      </c>
      <c r="K10" s="71">
        <v>0</v>
      </c>
      <c r="L10" s="71">
        <v>0</v>
      </c>
      <c r="M10" s="71">
        <v>0</v>
      </c>
      <c r="N10" s="71">
        <v>0</v>
      </c>
      <c r="O10">
        <v>0.5</v>
      </c>
      <c r="P10">
        <v>0.5</v>
      </c>
      <c r="Q10">
        <v>0</v>
      </c>
      <c r="R10">
        <v>0</v>
      </c>
      <c r="S10" s="54">
        <v>0</v>
      </c>
      <c r="T10" s="71">
        <v>0</v>
      </c>
      <c r="U10">
        <v>0.5</v>
      </c>
      <c r="V10">
        <v>0.5</v>
      </c>
      <c r="W10" s="54">
        <v>0</v>
      </c>
      <c r="X10" s="71">
        <v>0</v>
      </c>
      <c r="Y10">
        <v>0.5</v>
      </c>
      <c r="Z10" s="54">
        <v>0.5</v>
      </c>
      <c r="AA10" s="71">
        <v>0</v>
      </c>
      <c r="AB10" s="71">
        <v>0</v>
      </c>
      <c r="AC10" s="71">
        <v>0</v>
      </c>
      <c r="AD10" s="71">
        <v>0</v>
      </c>
      <c r="AE10" s="54">
        <v>1</v>
      </c>
      <c r="AF10" s="71">
        <v>0</v>
      </c>
      <c r="AG10" s="70">
        <v>0.5</v>
      </c>
      <c r="AH10">
        <v>0.5</v>
      </c>
      <c r="AI10" s="68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189</v>
      </c>
      <c r="B11" s="67" t="s">
        <v>67</v>
      </c>
      <c r="C11">
        <v>1</v>
      </c>
      <c r="D11" s="54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4">
        <v>0</v>
      </c>
      <c r="K11" s="71">
        <v>0</v>
      </c>
      <c r="L11" s="71">
        <v>0</v>
      </c>
      <c r="M11" s="71">
        <v>0</v>
      </c>
      <c r="N11" s="71">
        <v>0</v>
      </c>
      <c r="O11">
        <v>0.5</v>
      </c>
      <c r="P11">
        <v>0.5</v>
      </c>
      <c r="Q11">
        <v>0</v>
      </c>
      <c r="R11">
        <v>0</v>
      </c>
      <c r="S11" s="54">
        <v>0</v>
      </c>
      <c r="T11" s="71">
        <v>0</v>
      </c>
      <c r="U11" s="71">
        <v>0</v>
      </c>
      <c r="V11">
        <v>1</v>
      </c>
      <c r="W11" s="54">
        <v>0</v>
      </c>
      <c r="X11" s="71">
        <v>0</v>
      </c>
      <c r="Y11">
        <v>0.5</v>
      </c>
      <c r="Z11" s="54">
        <v>0.5</v>
      </c>
      <c r="AA11" s="71">
        <v>0</v>
      </c>
      <c r="AB11" s="71">
        <v>0</v>
      </c>
      <c r="AC11" s="71">
        <v>0</v>
      </c>
      <c r="AD11" s="71">
        <v>0</v>
      </c>
      <c r="AE11" s="54">
        <v>1</v>
      </c>
      <c r="AF11" s="71">
        <v>0</v>
      </c>
      <c r="AG11" s="70">
        <v>1</v>
      </c>
      <c r="AH11" s="71">
        <v>0</v>
      </c>
      <c r="AI11" s="68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190</v>
      </c>
      <c r="B12" s="67" t="s">
        <v>81</v>
      </c>
      <c r="C12">
        <v>1</v>
      </c>
      <c r="D12" s="54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4">
        <v>0</v>
      </c>
      <c r="K12" s="71">
        <v>0</v>
      </c>
      <c r="L12" s="71">
        <v>0</v>
      </c>
      <c r="M12" s="71">
        <v>0</v>
      </c>
      <c r="N12">
        <v>0.5</v>
      </c>
      <c r="O12">
        <v>0.5</v>
      </c>
      <c r="P12">
        <v>0</v>
      </c>
      <c r="Q12">
        <v>0</v>
      </c>
      <c r="R12">
        <v>0</v>
      </c>
      <c r="S12" s="54">
        <v>0</v>
      </c>
      <c r="T12" s="71">
        <v>0</v>
      </c>
      <c r="U12">
        <v>1</v>
      </c>
      <c r="V12">
        <v>0</v>
      </c>
      <c r="W12" s="54">
        <v>0</v>
      </c>
      <c r="X12" s="71">
        <v>0</v>
      </c>
      <c r="Y12">
        <v>1</v>
      </c>
      <c r="Z12" s="54">
        <v>0</v>
      </c>
      <c r="AA12" s="71">
        <v>0</v>
      </c>
      <c r="AB12">
        <v>0.5</v>
      </c>
      <c r="AC12">
        <v>0.5</v>
      </c>
      <c r="AD12" s="71">
        <v>0</v>
      </c>
      <c r="AE12" s="54">
        <v>0</v>
      </c>
      <c r="AF12" s="71">
        <v>0</v>
      </c>
      <c r="AG12" s="70">
        <v>1</v>
      </c>
      <c r="AH12" s="71">
        <v>0</v>
      </c>
      <c r="AI12" s="68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191</v>
      </c>
      <c r="B13" s="67" t="s">
        <v>68</v>
      </c>
      <c r="C13">
        <v>1</v>
      </c>
      <c r="D13" s="54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4">
        <v>0</v>
      </c>
      <c r="K13" s="71">
        <v>0</v>
      </c>
      <c r="L13" s="71">
        <v>0</v>
      </c>
      <c r="M13" s="71">
        <v>0</v>
      </c>
      <c r="N13" s="71">
        <v>0</v>
      </c>
      <c r="O13">
        <v>0.5</v>
      </c>
      <c r="P13">
        <v>0.5</v>
      </c>
      <c r="Q13">
        <v>0</v>
      </c>
      <c r="R13">
        <v>0</v>
      </c>
      <c r="S13" s="54">
        <v>0</v>
      </c>
      <c r="T13" s="71">
        <v>0</v>
      </c>
      <c r="U13">
        <v>0.33</v>
      </c>
      <c r="V13">
        <v>0.33</v>
      </c>
      <c r="W13" s="54">
        <v>0.33</v>
      </c>
      <c r="X13" s="71">
        <v>0</v>
      </c>
      <c r="Y13">
        <v>0.5</v>
      </c>
      <c r="Z13" s="54">
        <v>0.5</v>
      </c>
      <c r="AA13" s="71">
        <v>0</v>
      </c>
      <c r="AB13">
        <v>0.5</v>
      </c>
      <c r="AC13">
        <v>0.5</v>
      </c>
      <c r="AD13">
        <v>0</v>
      </c>
      <c r="AE13" s="54">
        <v>0</v>
      </c>
      <c r="AF13" s="71">
        <v>0</v>
      </c>
      <c r="AG13" s="70">
        <v>1</v>
      </c>
      <c r="AH13" s="71">
        <v>0</v>
      </c>
      <c r="AI13" s="68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192</v>
      </c>
      <c r="B14" s="67" t="s">
        <v>69</v>
      </c>
      <c r="C14">
        <v>1</v>
      </c>
      <c r="D14" s="54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4">
        <v>0</v>
      </c>
      <c r="K14" s="71">
        <v>0</v>
      </c>
      <c r="L14" s="71">
        <v>0</v>
      </c>
      <c r="M14" s="71">
        <v>0</v>
      </c>
      <c r="N14" s="71">
        <v>0</v>
      </c>
      <c r="O14">
        <v>0.5</v>
      </c>
      <c r="P14">
        <v>0.5</v>
      </c>
      <c r="Q14">
        <v>0</v>
      </c>
      <c r="R14">
        <v>0</v>
      </c>
      <c r="S14" s="54">
        <v>0</v>
      </c>
      <c r="T14">
        <v>1</v>
      </c>
      <c r="U14">
        <v>1</v>
      </c>
      <c r="V14">
        <v>0</v>
      </c>
      <c r="W14" s="54">
        <v>0</v>
      </c>
      <c r="X14">
        <v>0.5</v>
      </c>
      <c r="Y14">
        <v>0.5</v>
      </c>
      <c r="Z14" s="54">
        <v>0</v>
      </c>
      <c r="AA14" s="71">
        <v>0</v>
      </c>
      <c r="AB14">
        <v>0.5</v>
      </c>
      <c r="AC14">
        <v>0.5</v>
      </c>
      <c r="AD14">
        <v>0</v>
      </c>
      <c r="AE14" s="54">
        <v>0</v>
      </c>
      <c r="AF14" s="71">
        <v>0</v>
      </c>
      <c r="AG14" s="70">
        <v>1</v>
      </c>
      <c r="AH14" s="71">
        <v>0</v>
      </c>
      <c r="AI14" s="68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193</v>
      </c>
      <c r="B15" s="67" t="s">
        <v>75</v>
      </c>
      <c r="C15">
        <v>1</v>
      </c>
      <c r="D15" s="54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4">
        <v>0</v>
      </c>
      <c r="K15" s="71">
        <v>0</v>
      </c>
      <c r="L15" s="71">
        <v>0</v>
      </c>
      <c r="M15" s="71">
        <v>0</v>
      </c>
      <c r="N15" s="71">
        <v>0</v>
      </c>
      <c r="O15">
        <v>0.5</v>
      </c>
      <c r="P15">
        <v>0.5</v>
      </c>
      <c r="Q15">
        <v>0</v>
      </c>
      <c r="R15">
        <v>0</v>
      </c>
      <c r="S15" s="54">
        <v>0</v>
      </c>
      <c r="T15" s="71">
        <v>0</v>
      </c>
      <c r="U15" s="71">
        <v>0</v>
      </c>
      <c r="V15">
        <v>0.5</v>
      </c>
      <c r="W15" s="54">
        <v>0.5</v>
      </c>
      <c r="X15" s="71">
        <v>0</v>
      </c>
      <c r="Y15">
        <v>1</v>
      </c>
      <c r="Z15" s="54">
        <v>0</v>
      </c>
      <c r="AA15" s="71">
        <v>0</v>
      </c>
      <c r="AB15">
        <v>0.5</v>
      </c>
      <c r="AC15">
        <v>0.5</v>
      </c>
      <c r="AD15">
        <v>0</v>
      </c>
      <c r="AE15" s="54">
        <v>0</v>
      </c>
      <c r="AF15" s="71">
        <v>0</v>
      </c>
      <c r="AG15" s="70">
        <v>1</v>
      </c>
      <c r="AH15" s="71">
        <v>0</v>
      </c>
      <c r="AI15" s="68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194</v>
      </c>
      <c r="B16" s="67" t="s">
        <v>88</v>
      </c>
      <c r="C16">
        <v>1</v>
      </c>
      <c r="D16" s="54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4">
        <v>0</v>
      </c>
      <c r="K16" s="71">
        <v>0</v>
      </c>
      <c r="L16" s="71">
        <v>0</v>
      </c>
      <c r="M16" s="71">
        <v>0</v>
      </c>
      <c r="N16">
        <v>0.5</v>
      </c>
      <c r="O16">
        <v>0.5</v>
      </c>
      <c r="P16">
        <v>0</v>
      </c>
      <c r="Q16">
        <v>0</v>
      </c>
      <c r="R16">
        <v>0</v>
      </c>
      <c r="S16" s="54">
        <v>0</v>
      </c>
      <c r="T16" s="71">
        <v>0</v>
      </c>
      <c r="U16">
        <v>1</v>
      </c>
      <c r="V16">
        <v>0</v>
      </c>
      <c r="W16" s="54">
        <v>0</v>
      </c>
      <c r="X16" s="71">
        <v>0</v>
      </c>
      <c r="Y16">
        <v>1</v>
      </c>
      <c r="Z16" s="54">
        <v>0</v>
      </c>
      <c r="AA16" s="71">
        <v>0</v>
      </c>
      <c r="AB16">
        <v>0.5</v>
      </c>
      <c r="AC16">
        <v>0.5</v>
      </c>
      <c r="AD16">
        <v>0</v>
      </c>
      <c r="AE16" s="54">
        <v>0</v>
      </c>
      <c r="AF16" s="71">
        <v>0</v>
      </c>
      <c r="AG16" s="70">
        <v>1</v>
      </c>
      <c r="AH16" s="71">
        <v>0</v>
      </c>
      <c r="AI16" s="68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195</v>
      </c>
      <c r="B17" s="67" t="s">
        <v>71</v>
      </c>
      <c r="C17">
        <v>1</v>
      </c>
      <c r="D17" s="54">
        <v>0</v>
      </c>
      <c r="E17">
        <v>0</v>
      </c>
      <c r="F17">
        <v>1</v>
      </c>
      <c r="G17">
        <v>0</v>
      </c>
      <c r="H17">
        <v>0</v>
      </c>
      <c r="I17">
        <v>1</v>
      </c>
      <c r="J17" s="54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>
        <v>0.5</v>
      </c>
      <c r="Q17">
        <v>0.5</v>
      </c>
      <c r="R17">
        <v>0</v>
      </c>
      <c r="S17" s="54">
        <v>0</v>
      </c>
      <c r="T17" s="71">
        <v>0</v>
      </c>
      <c r="U17">
        <v>0.5</v>
      </c>
      <c r="V17">
        <v>0.5</v>
      </c>
      <c r="W17" s="54">
        <v>0</v>
      </c>
      <c r="X17" s="71">
        <v>0</v>
      </c>
      <c r="Y17">
        <v>0.5</v>
      </c>
      <c r="Z17" s="54">
        <v>0.5</v>
      </c>
      <c r="AA17" s="71">
        <v>0</v>
      </c>
      <c r="AB17">
        <v>0.5</v>
      </c>
      <c r="AC17">
        <v>0.5</v>
      </c>
      <c r="AD17">
        <v>0</v>
      </c>
      <c r="AE17" s="54">
        <v>0</v>
      </c>
      <c r="AF17" s="71">
        <v>0</v>
      </c>
      <c r="AG17" s="70">
        <v>1</v>
      </c>
      <c r="AH17" s="71">
        <v>0</v>
      </c>
      <c r="AI17" s="68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196</v>
      </c>
      <c r="B18" s="67" t="s">
        <v>72</v>
      </c>
      <c r="C18">
        <v>1</v>
      </c>
      <c r="D18" s="54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4">
        <v>0</v>
      </c>
      <c r="K18" s="71">
        <v>0</v>
      </c>
      <c r="L18" s="71">
        <v>0</v>
      </c>
      <c r="M18" s="71">
        <v>0</v>
      </c>
      <c r="N18" s="71">
        <v>0</v>
      </c>
      <c r="O18">
        <v>1</v>
      </c>
      <c r="P18">
        <v>0</v>
      </c>
      <c r="Q18">
        <v>0</v>
      </c>
      <c r="R18">
        <v>0</v>
      </c>
      <c r="S18" s="54">
        <v>0</v>
      </c>
      <c r="T18">
        <v>1</v>
      </c>
      <c r="U18">
        <v>1</v>
      </c>
      <c r="V18">
        <v>0</v>
      </c>
      <c r="W18" s="54">
        <v>0</v>
      </c>
      <c r="X18" s="71">
        <v>0</v>
      </c>
      <c r="Y18">
        <v>0.5</v>
      </c>
      <c r="Z18" s="54">
        <v>0.5</v>
      </c>
      <c r="AA18" s="71">
        <v>0</v>
      </c>
      <c r="AB18">
        <v>0.5</v>
      </c>
      <c r="AC18">
        <v>0.5</v>
      </c>
      <c r="AD18">
        <v>0</v>
      </c>
      <c r="AE18" s="54">
        <v>0</v>
      </c>
      <c r="AF18" s="71">
        <v>0</v>
      </c>
      <c r="AG18" s="70">
        <v>1</v>
      </c>
      <c r="AH18" s="71">
        <v>0</v>
      </c>
      <c r="AI18" s="68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197</v>
      </c>
      <c r="B19" s="67" t="s">
        <v>73</v>
      </c>
      <c r="C19">
        <v>1</v>
      </c>
      <c r="D19" s="54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4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>
        <v>1</v>
      </c>
      <c r="R19">
        <v>0</v>
      </c>
      <c r="S19" s="54">
        <v>0</v>
      </c>
      <c r="T19" s="71">
        <v>0</v>
      </c>
      <c r="U19">
        <v>0.5</v>
      </c>
      <c r="V19">
        <v>0.5</v>
      </c>
      <c r="W19" s="54">
        <v>0</v>
      </c>
      <c r="X19" s="71">
        <v>0</v>
      </c>
      <c r="Y19">
        <v>1</v>
      </c>
      <c r="Z19" s="54">
        <v>0</v>
      </c>
      <c r="AA19" s="71">
        <v>0</v>
      </c>
      <c r="AB19">
        <v>0.5</v>
      </c>
      <c r="AC19">
        <v>0.5</v>
      </c>
      <c r="AD19">
        <v>0</v>
      </c>
      <c r="AE19" s="54">
        <v>0</v>
      </c>
      <c r="AF19" s="71">
        <v>0</v>
      </c>
      <c r="AG19" s="70">
        <v>1</v>
      </c>
      <c r="AH19" s="71">
        <v>0</v>
      </c>
      <c r="AI19" s="68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198</v>
      </c>
      <c r="B20" s="67" t="s">
        <v>82</v>
      </c>
      <c r="C20">
        <v>1</v>
      </c>
      <c r="D20" s="54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4">
        <v>0</v>
      </c>
      <c r="K20" s="71">
        <v>0</v>
      </c>
      <c r="L20" s="71">
        <v>0</v>
      </c>
      <c r="M20" s="71">
        <v>0</v>
      </c>
      <c r="N20" s="71">
        <v>0</v>
      </c>
      <c r="O20">
        <v>0.33</v>
      </c>
      <c r="P20">
        <v>0.33</v>
      </c>
      <c r="Q20">
        <v>0.33</v>
      </c>
      <c r="R20">
        <v>0</v>
      </c>
      <c r="S20" s="54">
        <v>0</v>
      </c>
      <c r="T20" s="71">
        <v>0</v>
      </c>
      <c r="U20">
        <v>0.5</v>
      </c>
      <c r="V20">
        <v>0</v>
      </c>
      <c r="W20" s="54">
        <v>0.5</v>
      </c>
      <c r="X20" s="71">
        <v>0</v>
      </c>
      <c r="Y20">
        <v>0.5</v>
      </c>
      <c r="Z20" s="54">
        <v>0.5</v>
      </c>
      <c r="AA20" s="71">
        <v>0</v>
      </c>
      <c r="AB20">
        <v>0.5</v>
      </c>
      <c r="AC20">
        <v>0.5</v>
      </c>
      <c r="AD20">
        <v>0</v>
      </c>
      <c r="AE20" s="54">
        <v>0</v>
      </c>
      <c r="AF20" s="71">
        <v>0</v>
      </c>
      <c r="AG20" s="70">
        <v>1</v>
      </c>
      <c r="AH20" s="71">
        <v>0</v>
      </c>
      <c r="AI20" s="68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s="74" customFormat="1" ht="12.75">
      <c r="A21" s="72">
        <v>199</v>
      </c>
      <c r="B21" s="73" t="s">
        <v>85</v>
      </c>
      <c r="C21" s="74">
        <v>1</v>
      </c>
      <c r="D21" s="75">
        <v>0</v>
      </c>
      <c r="E21" s="74">
        <v>1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1">
        <v>0</v>
      </c>
      <c r="L21" s="71">
        <v>0</v>
      </c>
      <c r="M21" s="71">
        <v>0</v>
      </c>
      <c r="N21" s="71">
        <v>0.33</v>
      </c>
      <c r="O21" s="74">
        <v>0.33</v>
      </c>
      <c r="P21" s="74">
        <v>0.33</v>
      </c>
      <c r="Q21" s="74">
        <v>0</v>
      </c>
      <c r="R21" s="74">
        <v>0</v>
      </c>
      <c r="S21" s="75">
        <v>0</v>
      </c>
      <c r="T21" s="71">
        <v>0</v>
      </c>
      <c r="U21" s="71">
        <v>0.5</v>
      </c>
      <c r="V21" s="74">
        <v>0.5</v>
      </c>
      <c r="W21" s="75">
        <v>0</v>
      </c>
      <c r="X21" s="71">
        <v>0</v>
      </c>
      <c r="Y21" s="74">
        <v>1</v>
      </c>
      <c r="Z21" s="75">
        <v>0</v>
      </c>
      <c r="AA21" s="71">
        <v>0</v>
      </c>
      <c r="AB21" s="71">
        <v>0</v>
      </c>
      <c r="AC21" s="74">
        <v>0.33</v>
      </c>
      <c r="AD21" s="74">
        <v>0.33</v>
      </c>
      <c r="AE21" s="75">
        <v>0.33</v>
      </c>
      <c r="AF21" s="71">
        <v>0</v>
      </c>
      <c r="AG21" s="71">
        <v>1</v>
      </c>
      <c r="AH21" s="71">
        <v>0</v>
      </c>
      <c r="AI21" s="76"/>
      <c r="AJ21" s="77"/>
      <c r="AK21" s="77"/>
      <c r="AL21" s="77"/>
      <c r="AM21" s="77"/>
      <c r="AN21" s="77"/>
      <c r="AQ21" s="74">
        <f t="shared" si="0"/>
        <v>1</v>
      </c>
      <c r="AR21" s="74">
        <f t="shared" si="11"/>
        <v>1</v>
      </c>
      <c r="AS21" s="74">
        <f t="shared" si="12"/>
        <v>1</v>
      </c>
      <c r="AT21" s="74">
        <f t="shared" si="13"/>
        <v>0</v>
      </c>
      <c r="AU21" s="74">
        <f t="shared" si="14"/>
        <v>0</v>
      </c>
      <c r="AV21" s="74">
        <f t="shared" si="15"/>
        <v>0</v>
      </c>
      <c r="AW21" s="74">
        <f t="shared" si="16"/>
        <v>0</v>
      </c>
      <c r="AX21" s="74">
        <f t="shared" si="17"/>
        <v>0</v>
      </c>
      <c r="AY21" s="74">
        <f t="shared" si="18"/>
        <v>0</v>
      </c>
      <c r="AZ21" s="74">
        <f t="shared" si="19"/>
        <v>0</v>
      </c>
      <c r="BA21" s="74">
        <f t="shared" si="20"/>
        <v>0</v>
      </c>
      <c r="BB21" s="74">
        <f t="shared" si="21"/>
        <v>1</v>
      </c>
      <c r="BC21" s="74">
        <f t="shared" si="22"/>
        <v>1</v>
      </c>
      <c r="BD21" s="74">
        <f t="shared" si="23"/>
        <v>1</v>
      </c>
      <c r="BE21" s="74">
        <f t="shared" si="24"/>
        <v>0</v>
      </c>
      <c r="BF21" s="74">
        <f t="shared" si="25"/>
        <v>0</v>
      </c>
      <c r="BG21" s="74">
        <f t="shared" si="26"/>
        <v>0</v>
      </c>
      <c r="BH21" s="74">
        <f t="shared" si="27"/>
        <v>0</v>
      </c>
      <c r="BI21" s="74">
        <f t="shared" si="28"/>
        <v>1</v>
      </c>
      <c r="BJ21" s="74">
        <f t="shared" si="29"/>
        <v>1</v>
      </c>
      <c r="BK21" s="74">
        <f t="shared" si="30"/>
        <v>0</v>
      </c>
      <c r="BL21" s="74">
        <f t="shared" si="31"/>
        <v>0</v>
      </c>
      <c r="BM21" s="74">
        <f t="shared" si="32"/>
        <v>1</v>
      </c>
      <c r="BN21" s="74">
        <f t="shared" si="33"/>
        <v>0</v>
      </c>
      <c r="BO21" s="74">
        <f t="shared" si="34"/>
        <v>0</v>
      </c>
      <c r="BP21" s="74">
        <f t="shared" si="35"/>
        <v>0</v>
      </c>
      <c r="BQ21" s="74">
        <f t="shared" si="36"/>
        <v>1</v>
      </c>
      <c r="BR21" s="74">
        <f t="shared" si="37"/>
        <v>1</v>
      </c>
      <c r="BS21" s="74">
        <f t="shared" si="38"/>
        <v>1</v>
      </c>
      <c r="BT21" s="74">
        <f t="shared" si="39"/>
        <v>0</v>
      </c>
      <c r="BU21" s="74">
        <f t="shared" si="40"/>
        <v>1</v>
      </c>
      <c r="BV21" s="74">
        <f t="shared" si="41"/>
        <v>0</v>
      </c>
      <c r="BX21" s="74">
        <f t="shared" si="42"/>
        <v>1</v>
      </c>
      <c r="BY21" s="74">
        <f t="shared" si="5"/>
        <v>1</v>
      </c>
      <c r="BZ21" s="74">
        <f t="shared" si="6"/>
        <v>1</v>
      </c>
      <c r="CA21" s="74">
        <f t="shared" si="7"/>
        <v>1</v>
      </c>
      <c r="CB21" s="74">
        <f t="shared" si="8"/>
        <v>1</v>
      </c>
      <c r="CC21" s="74">
        <f t="shared" si="9"/>
        <v>1</v>
      </c>
      <c r="CD21" s="74">
        <f t="shared" si="10"/>
        <v>1</v>
      </c>
    </row>
    <row r="22" spans="1:82" ht="12.75">
      <c r="A22" s="7">
        <v>200</v>
      </c>
      <c r="B22" s="67" t="s">
        <v>74</v>
      </c>
      <c r="C22">
        <v>1</v>
      </c>
      <c r="D22" s="54">
        <v>0</v>
      </c>
      <c r="E22">
        <v>0</v>
      </c>
      <c r="F22">
        <v>1</v>
      </c>
      <c r="G22">
        <v>0</v>
      </c>
      <c r="H22">
        <v>0.5</v>
      </c>
      <c r="I22">
        <v>0.5</v>
      </c>
      <c r="J22" s="54">
        <v>0.5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>
        <v>1</v>
      </c>
      <c r="Q22">
        <v>0</v>
      </c>
      <c r="R22">
        <v>0</v>
      </c>
      <c r="S22" s="54">
        <v>0</v>
      </c>
      <c r="T22" s="71">
        <v>0</v>
      </c>
      <c r="U22" s="71">
        <v>0</v>
      </c>
      <c r="V22">
        <v>1</v>
      </c>
      <c r="W22" s="54">
        <v>0</v>
      </c>
      <c r="X22" s="71">
        <v>0</v>
      </c>
      <c r="Y22">
        <v>1</v>
      </c>
      <c r="Z22" s="54">
        <v>0</v>
      </c>
      <c r="AA22" s="71">
        <v>0</v>
      </c>
      <c r="AB22">
        <v>0.5</v>
      </c>
      <c r="AC22">
        <v>0.5</v>
      </c>
      <c r="AD22">
        <v>0</v>
      </c>
      <c r="AE22" s="54">
        <v>0</v>
      </c>
      <c r="AF22" s="71">
        <v>0</v>
      </c>
      <c r="AG22" s="70">
        <v>1</v>
      </c>
      <c r="AH22" s="71">
        <v>0</v>
      </c>
      <c r="AI22" s="68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201</v>
      </c>
      <c r="B23" s="67" t="s">
        <v>76</v>
      </c>
      <c r="C23">
        <v>1</v>
      </c>
      <c r="D23" s="54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4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>
        <v>0.5</v>
      </c>
      <c r="Q23">
        <v>0.5</v>
      </c>
      <c r="R23">
        <v>0</v>
      </c>
      <c r="S23" s="54">
        <v>0</v>
      </c>
      <c r="T23">
        <v>1</v>
      </c>
      <c r="U23">
        <v>0.5</v>
      </c>
      <c r="V23">
        <v>0.5</v>
      </c>
      <c r="W23" s="54">
        <v>0</v>
      </c>
      <c r="X23" s="71">
        <v>0</v>
      </c>
      <c r="Y23">
        <v>0.5</v>
      </c>
      <c r="Z23" s="54">
        <v>0.5</v>
      </c>
      <c r="AA23" s="71">
        <v>0</v>
      </c>
      <c r="AB23" s="71">
        <v>0</v>
      </c>
      <c r="AC23">
        <v>0.5</v>
      </c>
      <c r="AD23">
        <v>0.5</v>
      </c>
      <c r="AE23" s="54">
        <v>0</v>
      </c>
      <c r="AF23" s="70">
        <v>0.5</v>
      </c>
      <c r="AG23" s="70">
        <v>0.5</v>
      </c>
      <c r="AH23" s="71">
        <v>0</v>
      </c>
      <c r="AI23" s="68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202</v>
      </c>
      <c r="B24" s="67" t="s">
        <v>77</v>
      </c>
      <c r="C24">
        <v>1</v>
      </c>
      <c r="D24" s="54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4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>
        <v>0.5</v>
      </c>
      <c r="Q24">
        <v>0.5</v>
      </c>
      <c r="R24">
        <v>0</v>
      </c>
      <c r="S24" s="54">
        <v>0</v>
      </c>
      <c r="T24" s="71">
        <v>0</v>
      </c>
      <c r="U24">
        <v>0.5</v>
      </c>
      <c r="V24">
        <v>0.5</v>
      </c>
      <c r="W24" s="54">
        <v>0</v>
      </c>
      <c r="X24" s="71">
        <v>0</v>
      </c>
      <c r="Y24">
        <v>0.5</v>
      </c>
      <c r="Z24" s="54">
        <v>0.5</v>
      </c>
      <c r="AA24" s="71">
        <v>0</v>
      </c>
      <c r="AB24" s="71">
        <v>0</v>
      </c>
      <c r="AC24" s="71">
        <v>0</v>
      </c>
      <c r="AD24" s="71">
        <v>0</v>
      </c>
      <c r="AE24" s="54">
        <v>1</v>
      </c>
      <c r="AF24" s="71">
        <v>0</v>
      </c>
      <c r="AG24" s="70">
        <v>1</v>
      </c>
      <c r="AH24" s="71">
        <v>0</v>
      </c>
      <c r="AI24" s="68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203</v>
      </c>
      <c r="B25" s="67" t="s">
        <v>83</v>
      </c>
      <c r="C25">
        <v>1</v>
      </c>
      <c r="D25" s="54">
        <v>0</v>
      </c>
      <c r="E25">
        <v>0</v>
      </c>
      <c r="F25">
        <v>1</v>
      </c>
      <c r="G25">
        <v>0</v>
      </c>
      <c r="H25">
        <v>1</v>
      </c>
      <c r="I25">
        <v>0</v>
      </c>
      <c r="J25" s="54">
        <v>0</v>
      </c>
      <c r="K25" s="71">
        <v>0</v>
      </c>
      <c r="L25" s="71">
        <v>0</v>
      </c>
      <c r="M25" s="71">
        <v>0</v>
      </c>
      <c r="N25">
        <v>0.5</v>
      </c>
      <c r="O25">
        <v>0.5</v>
      </c>
      <c r="P25">
        <v>0</v>
      </c>
      <c r="Q25">
        <v>0</v>
      </c>
      <c r="R25">
        <v>0</v>
      </c>
      <c r="S25" s="54">
        <v>0</v>
      </c>
      <c r="T25">
        <v>1</v>
      </c>
      <c r="U25">
        <v>0</v>
      </c>
      <c r="V25">
        <v>0</v>
      </c>
      <c r="W25" s="54">
        <v>0</v>
      </c>
      <c r="X25" s="71">
        <v>0</v>
      </c>
      <c r="Y25">
        <v>1</v>
      </c>
      <c r="Z25" s="54">
        <v>0</v>
      </c>
      <c r="AA25">
        <v>0.5</v>
      </c>
      <c r="AB25">
        <v>0.5</v>
      </c>
      <c r="AC25" s="71">
        <v>0</v>
      </c>
      <c r="AD25" s="71">
        <v>0</v>
      </c>
      <c r="AE25" s="54">
        <v>0</v>
      </c>
      <c r="AF25" s="71">
        <v>0</v>
      </c>
      <c r="AG25" s="70">
        <v>0.5</v>
      </c>
      <c r="AH25">
        <v>0.5</v>
      </c>
      <c r="AI25" s="68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204</v>
      </c>
      <c r="B26" s="67" t="s">
        <v>84</v>
      </c>
      <c r="C26">
        <v>1</v>
      </c>
      <c r="D26" s="54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4">
        <v>0</v>
      </c>
      <c r="K26" s="71">
        <v>0</v>
      </c>
      <c r="L26" s="71">
        <v>0</v>
      </c>
      <c r="M26" s="71">
        <v>0</v>
      </c>
      <c r="N26">
        <v>1</v>
      </c>
      <c r="O26">
        <v>0</v>
      </c>
      <c r="P26">
        <v>0</v>
      </c>
      <c r="Q26">
        <v>0</v>
      </c>
      <c r="R26">
        <v>0</v>
      </c>
      <c r="S26" s="54">
        <v>0</v>
      </c>
      <c r="T26" s="71">
        <v>0</v>
      </c>
      <c r="U26" s="71">
        <v>0</v>
      </c>
      <c r="V26">
        <v>1</v>
      </c>
      <c r="W26" s="54">
        <v>0</v>
      </c>
      <c r="X26" s="71">
        <v>0</v>
      </c>
      <c r="Y26">
        <v>0.5</v>
      </c>
      <c r="Z26" s="54">
        <v>0.5</v>
      </c>
      <c r="AA26" s="71">
        <v>0</v>
      </c>
      <c r="AB26">
        <v>1</v>
      </c>
      <c r="AC26" s="71">
        <v>0</v>
      </c>
      <c r="AD26" s="71">
        <v>0</v>
      </c>
      <c r="AE26" s="54">
        <v>0</v>
      </c>
      <c r="AF26" s="71">
        <v>0</v>
      </c>
      <c r="AG26" s="71">
        <v>0</v>
      </c>
      <c r="AH26">
        <v>1</v>
      </c>
      <c r="AI26" s="68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206</v>
      </c>
      <c r="B27" s="67" t="s">
        <v>70</v>
      </c>
      <c r="C27">
        <v>1</v>
      </c>
      <c r="D27" s="54">
        <v>0</v>
      </c>
      <c r="E27">
        <v>0</v>
      </c>
      <c r="F27">
        <v>1</v>
      </c>
      <c r="G27">
        <v>1</v>
      </c>
      <c r="H27">
        <v>0</v>
      </c>
      <c r="I27">
        <v>1</v>
      </c>
      <c r="J27" s="54">
        <v>1</v>
      </c>
      <c r="K27" s="71">
        <v>0</v>
      </c>
      <c r="L27" s="71">
        <v>0</v>
      </c>
      <c r="M27" s="71">
        <v>0</v>
      </c>
      <c r="N27" s="71">
        <v>0</v>
      </c>
      <c r="O27">
        <v>0.5</v>
      </c>
      <c r="P27">
        <v>0.5</v>
      </c>
      <c r="Q27">
        <v>0</v>
      </c>
      <c r="R27">
        <v>0</v>
      </c>
      <c r="S27" s="54">
        <v>0</v>
      </c>
      <c r="T27" s="71">
        <v>0</v>
      </c>
      <c r="U27" s="71">
        <v>0</v>
      </c>
      <c r="V27">
        <v>1</v>
      </c>
      <c r="W27" s="54">
        <v>0</v>
      </c>
      <c r="X27">
        <v>0.33</v>
      </c>
      <c r="Y27">
        <v>0.33</v>
      </c>
      <c r="Z27" s="54">
        <v>0.33</v>
      </c>
      <c r="AA27" s="71">
        <v>0</v>
      </c>
      <c r="AB27">
        <v>1</v>
      </c>
      <c r="AC27" s="71">
        <v>0</v>
      </c>
      <c r="AD27" s="71">
        <v>0</v>
      </c>
      <c r="AE27" s="54">
        <v>0</v>
      </c>
      <c r="AF27" s="71">
        <v>0</v>
      </c>
      <c r="AG27" s="71">
        <v>0</v>
      </c>
      <c r="AH27">
        <v>1</v>
      </c>
      <c r="AI27" s="68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s="74" customFormat="1" ht="12.75">
      <c r="A28" s="72">
        <v>209</v>
      </c>
      <c r="B28" s="73" t="s">
        <v>86</v>
      </c>
      <c r="C28" s="74">
        <v>1</v>
      </c>
      <c r="D28" s="75">
        <v>0</v>
      </c>
      <c r="E28" s="74">
        <v>0</v>
      </c>
      <c r="F28" s="74">
        <v>0.5</v>
      </c>
      <c r="G28" s="74">
        <v>1</v>
      </c>
      <c r="H28" s="74">
        <v>0</v>
      </c>
      <c r="I28" s="74">
        <v>1</v>
      </c>
      <c r="J28" s="75">
        <v>0</v>
      </c>
      <c r="K28" s="71">
        <v>0</v>
      </c>
      <c r="L28" s="71">
        <v>0</v>
      </c>
      <c r="M28" s="71">
        <v>0</v>
      </c>
      <c r="N28" s="71">
        <v>0</v>
      </c>
      <c r="O28" s="74">
        <v>0.5</v>
      </c>
      <c r="P28" s="74">
        <v>0.5</v>
      </c>
      <c r="Q28" s="74">
        <v>0</v>
      </c>
      <c r="R28" s="74">
        <v>0</v>
      </c>
      <c r="S28" s="75">
        <v>0</v>
      </c>
      <c r="T28" s="71">
        <v>0</v>
      </c>
      <c r="U28" s="71">
        <v>0</v>
      </c>
      <c r="V28" s="74">
        <v>1</v>
      </c>
      <c r="W28" s="75">
        <v>0</v>
      </c>
      <c r="X28" s="71">
        <v>0</v>
      </c>
      <c r="Y28" s="74">
        <v>1</v>
      </c>
      <c r="Z28" s="75">
        <v>0</v>
      </c>
      <c r="AA28" s="71">
        <v>0</v>
      </c>
      <c r="AB28" s="74">
        <v>0.5</v>
      </c>
      <c r="AC28" s="74">
        <v>0.5</v>
      </c>
      <c r="AD28" s="74">
        <v>0</v>
      </c>
      <c r="AE28" s="75">
        <v>0</v>
      </c>
      <c r="AF28" s="71">
        <v>0</v>
      </c>
      <c r="AG28" s="71">
        <v>1</v>
      </c>
      <c r="AH28" s="71">
        <v>0</v>
      </c>
      <c r="AI28" s="76"/>
      <c r="AJ28" s="77"/>
      <c r="AK28" s="77"/>
      <c r="AL28" s="77"/>
      <c r="AM28" s="77"/>
      <c r="AN28" s="77"/>
      <c r="AQ28" s="74">
        <f t="shared" si="0"/>
        <v>1</v>
      </c>
      <c r="AR28" s="74">
        <f t="shared" si="11"/>
        <v>1</v>
      </c>
      <c r="AS28" s="74">
        <f t="shared" si="12"/>
        <v>0</v>
      </c>
      <c r="AT28" s="74">
        <f t="shared" si="13"/>
        <v>1</v>
      </c>
      <c r="AU28" s="74">
        <f t="shared" si="14"/>
        <v>1</v>
      </c>
      <c r="AV28" s="74">
        <f t="shared" si="15"/>
        <v>0</v>
      </c>
      <c r="AW28" s="74">
        <f t="shared" si="16"/>
        <v>1</v>
      </c>
      <c r="AX28" s="74">
        <f t="shared" si="17"/>
        <v>0</v>
      </c>
      <c r="AY28" s="74">
        <f t="shared" si="18"/>
        <v>0</v>
      </c>
      <c r="AZ28" s="74">
        <f t="shared" si="19"/>
        <v>0</v>
      </c>
      <c r="BA28" s="74">
        <f t="shared" si="20"/>
        <v>0</v>
      </c>
      <c r="BB28" s="74">
        <f t="shared" si="21"/>
        <v>0</v>
      </c>
      <c r="BC28" s="74">
        <f t="shared" si="22"/>
        <v>1</v>
      </c>
      <c r="BD28" s="74">
        <f t="shared" si="23"/>
        <v>1</v>
      </c>
      <c r="BE28" s="74">
        <f t="shared" si="24"/>
        <v>0</v>
      </c>
      <c r="BF28" s="74">
        <f t="shared" si="25"/>
        <v>0</v>
      </c>
      <c r="BG28" s="74">
        <f t="shared" si="26"/>
        <v>0</v>
      </c>
      <c r="BH28" s="74">
        <f t="shared" si="27"/>
        <v>0</v>
      </c>
      <c r="BI28" s="74">
        <f t="shared" si="28"/>
        <v>0</v>
      </c>
      <c r="BJ28" s="74">
        <f t="shared" si="29"/>
        <v>1</v>
      </c>
      <c r="BK28" s="74">
        <f t="shared" si="30"/>
        <v>0</v>
      </c>
      <c r="BL28" s="74">
        <f t="shared" si="31"/>
        <v>0</v>
      </c>
      <c r="BM28" s="74">
        <f t="shared" si="32"/>
        <v>1</v>
      </c>
      <c r="BN28" s="74">
        <f t="shared" si="33"/>
        <v>0</v>
      </c>
      <c r="BO28" s="74">
        <f t="shared" si="34"/>
        <v>0</v>
      </c>
      <c r="BP28" s="74">
        <f t="shared" si="35"/>
        <v>1</v>
      </c>
      <c r="BQ28" s="74">
        <f t="shared" si="36"/>
        <v>1</v>
      </c>
      <c r="BR28" s="74">
        <f t="shared" si="37"/>
        <v>0</v>
      </c>
      <c r="BS28" s="74">
        <f t="shared" si="38"/>
        <v>0</v>
      </c>
      <c r="BT28" s="74">
        <f t="shared" si="39"/>
        <v>0</v>
      </c>
      <c r="BU28" s="74">
        <f t="shared" si="40"/>
        <v>1</v>
      </c>
      <c r="BV28" s="74">
        <f t="shared" si="41"/>
        <v>0</v>
      </c>
      <c r="BX28" s="74">
        <f t="shared" si="42"/>
        <v>1</v>
      </c>
      <c r="BY28" s="74">
        <f t="shared" si="5"/>
        <v>1</v>
      </c>
      <c r="BZ28" s="74">
        <f t="shared" si="6"/>
        <v>1</v>
      </c>
      <c r="CA28" s="74">
        <f t="shared" si="7"/>
        <v>1</v>
      </c>
      <c r="CB28" s="74">
        <f t="shared" si="8"/>
        <v>1</v>
      </c>
      <c r="CC28" s="74">
        <f t="shared" si="9"/>
        <v>1</v>
      </c>
      <c r="CD28" s="74">
        <f t="shared" si="10"/>
        <v>1</v>
      </c>
    </row>
    <row r="29" spans="1:82" ht="12.75">
      <c r="A29" s="7">
        <v>215</v>
      </c>
      <c r="B29" s="67" t="s">
        <v>78</v>
      </c>
      <c r="C29">
        <v>0</v>
      </c>
      <c r="D29" s="54">
        <v>1</v>
      </c>
      <c r="E29">
        <v>1</v>
      </c>
      <c r="F29">
        <v>0</v>
      </c>
      <c r="G29">
        <v>0</v>
      </c>
      <c r="H29">
        <v>0</v>
      </c>
      <c r="I29">
        <v>0</v>
      </c>
      <c r="J29" s="54">
        <v>0</v>
      </c>
      <c r="K29">
        <v>1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54">
        <v>0</v>
      </c>
      <c r="T29" s="71">
        <v>0</v>
      </c>
      <c r="U29">
        <v>1</v>
      </c>
      <c r="V29">
        <v>0</v>
      </c>
      <c r="W29" s="54">
        <v>0</v>
      </c>
      <c r="X29" s="71">
        <v>0</v>
      </c>
      <c r="Y29">
        <v>1</v>
      </c>
      <c r="Z29" s="54">
        <v>0</v>
      </c>
      <c r="AA29" s="71">
        <v>0</v>
      </c>
      <c r="AB29" s="71">
        <v>0</v>
      </c>
      <c r="AC29" s="71">
        <v>0</v>
      </c>
      <c r="AD29">
        <v>0.5</v>
      </c>
      <c r="AE29" s="54">
        <v>0.5</v>
      </c>
      <c r="AF29" s="71">
        <v>0</v>
      </c>
      <c r="AG29" s="70">
        <v>1</v>
      </c>
      <c r="AH29" s="71">
        <v>0</v>
      </c>
      <c r="AI29" s="68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1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216</v>
      </c>
      <c r="B30" s="67" t="s">
        <v>79</v>
      </c>
      <c r="C30">
        <v>1</v>
      </c>
      <c r="D30" s="54">
        <v>0</v>
      </c>
      <c r="E30">
        <v>0</v>
      </c>
      <c r="F30">
        <v>0.5</v>
      </c>
      <c r="G30">
        <v>0.5</v>
      </c>
      <c r="H30">
        <v>0.5</v>
      </c>
      <c r="I30">
        <v>0.5</v>
      </c>
      <c r="J30" s="54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>
        <v>0.5</v>
      </c>
      <c r="Q30">
        <v>0.5</v>
      </c>
      <c r="R30" s="71">
        <v>0</v>
      </c>
      <c r="S30" s="54">
        <v>0</v>
      </c>
      <c r="T30" s="71">
        <v>0</v>
      </c>
      <c r="U30">
        <v>0.5</v>
      </c>
      <c r="V30">
        <v>0.5</v>
      </c>
      <c r="W30" s="54">
        <v>0</v>
      </c>
      <c r="X30">
        <v>1</v>
      </c>
      <c r="Y30">
        <v>0</v>
      </c>
      <c r="Z30" s="54">
        <v>0</v>
      </c>
      <c r="AA30" s="71">
        <v>0</v>
      </c>
      <c r="AB30">
        <v>1</v>
      </c>
      <c r="AC30" s="71">
        <v>0</v>
      </c>
      <c r="AD30" s="71">
        <v>0</v>
      </c>
      <c r="AE30" s="54">
        <v>0</v>
      </c>
      <c r="AF30" s="71">
        <v>0</v>
      </c>
      <c r="AG30" s="70">
        <v>1</v>
      </c>
      <c r="AH30" s="71">
        <v>0</v>
      </c>
      <c r="AI30" s="68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217</v>
      </c>
      <c r="B31" s="67" t="s">
        <v>68</v>
      </c>
      <c r="C31">
        <v>1</v>
      </c>
      <c r="D31" s="54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4">
        <v>0</v>
      </c>
      <c r="K31" s="71">
        <v>0</v>
      </c>
      <c r="L31" s="71">
        <v>0</v>
      </c>
      <c r="M31" s="71">
        <v>0</v>
      </c>
      <c r="N31" s="71">
        <v>0</v>
      </c>
      <c r="O31">
        <v>0.5</v>
      </c>
      <c r="P31">
        <v>0.5</v>
      </c>
      <c r="Q31">
        <v>0</v>
      </c>
      <c r="R31" s="71">
        <v>0</v>
      </c>
      <c r="S31" s="54">
        <v>0</v>
      </c>
      <c r="T31" s="71">
        <v>0</v>
      </c>
      <c r="U31" s="71">
        <v>0</v>
      </c>
      <c r="V31">
        <v>1</v>
      </c>
      <c r="W31" s="54">
        <v>0</v>
      </c>
      <c r="X31" s="71">
        <v>0</v>
      </c>
      <c r="Y31">
        <v>0.5</v>
      </c>
      <c r="Z31" s="54">
        <v>0.5</v>
      </c>
      <c r="AA31" s="71">
        <v>0</v>
      </c>
      <c r="AB31" s="71">
        <v>0</v>
      </c>
      <c r="AC31">
        <v>1</v>
      </c>
      <c r="AD31" s="71">
        <v>0</v>
      </c>
      <c r="AE31" s="54">
        <v>0</v>
      </c>
      <c r="AF31" s="71">
        <v>0</v>
      </c>
      <c r="AG31" s="70">
        <v>1</v>
      </c>
      <c r="AH31" s="71">
        <v>0</v>
      </c>
      <c r="AI31" s="68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218</v>
      </c>
      <c r="B32" s="67" t="s">
        <v>87</v>
      </c>
      <c r="C32">
        <v>1</v>
      </c>
      <c r="D32" s="54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4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>
        <v>1</v>
      </c>
      <c r="R32" s="71">
        <v>0</v>
      </c>
      <c r="S32" s="54">
        <v>0</v>
      </c>
      <c r="T32" s="71">
        <v>0</v>
      </c>
      <c r="U32" s="71">
        <v>0</v>
      </c>
      <c r="V32" s="71">
        <v>0</v>
      </c>
      <c r="W32" s="54">
        <v>1</v>
      </c>
      <c r="X32" s="71">
        <v>0</v>
      </c>
      <c r="Y32">
        <v>0.5</v>
      </c>
      <c r="Z32" s="54">
        <v>0.5</v>
      </c>
      <c r="AA32" s="71">
        <v>0</v>
      </c>
      <c r="AB32">
        <v>0.5</v>
      </c>
      <c r="AC32">
        <v>0.5</v>
      </c>
      <c r="AD32" s="71">
        <v>0</v>
      </c>
      <c r="AE32" s="54">
        <v>0</v>
      </c>
      <c r="AF32" s="71">
        <v>0</v>
      </c>
      <c r="AG32" s="70">
        <v>1</v>
      </c>
      <c r="AH32" s="71">
        <v>0</v>
      </c>
      <c r="AI32" s="68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219</v>
      </c>
      <c r="B33" s="67" t="s">
        <v>91</v>
      </c>
      <c r="C33">
        <v>1</v>
      </c>
      <c r="D33" s="54">
        <v>0</v>
      </c>
      <c r="E33">
        <v>0</v>
      </c>
      <c r="F33">
        <v>0.5</v>
      </c>
      <c r="G33">
        <v>1</v>
      </c>
      <c r="H33">
        <v>0</v>
      </c>
      <c r="I33">
        <v>1</v>
      </c>
      <c r="J33" s="54">
        <v>1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>
        <v>0.5</v>
      </c>
      <c r="Q33">
        <v>0.5</v>
      </c>
      <c r="R33" s="71">
        <v>0</v>
      </c>
      <c r="S33" s="54">
        <v>0</v>
      </c>
      <c r="T33" s="71">
        <v>0</v>
      </c>
      <c r="U33" s="71">
        <v>0</v>
      </c>
      <c r="V33">
        <v>1</v>
      </c>
      <c r="W33" s="54">
        <v>0</v>
      </c>
      <c r="X33" s="71">
        <v>0</v>
      </c>
      <c r="Y33">
        <v>1</v>
      </c>
      <c r="Z33" s="54">
        <v>0</v>
      </c>
      <c r="AA33" s="71">
        <v>0</v>
      </c>
      <c r="AB33">
        <v>0.5</v>
      </c>
      <c r="AC33">
        <v>0.5</v>
      </c>
      <c r="AD33" s="71">
        <v>0</v>
      </c>
      <c r="AE33" s="54">
        <v>0</v>
      </c>
      <c r="AF33" s="71">
        <v>0</v>
      </c>
      <c r="AG33" s="70">
        <v>1</v>
      </c>
      <c r="AH33" s="71">
        <v>0</v>
      </c>
      <c r="AI33" s="68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aca="true" t="shared" si="43" ref="A34:A68">IF(B34&gt;0,A33+1,)</f>
        <v>0</v>
      </c>
      <c r="B34" s="54"/>
      <c r="D34" s="54"/>
      <c r="J34" s="54"/>
      <c r="S34" s="54"/>
      <c r="W34" s="54"/>
      <c r="Z34" s="54"/>
      <c r="AE34" s="54"/>
      <c r="AH34" s="54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4"/>
      <c r="D35" s="54"/>
      <c r="J35" s="54"/>
      <c r="S35" s="54"/>
      <c r="W35" s="54"/>
      <c r="Z35" s="54"/>
      <c r="AE35" s="54"/>
      <c r="AH35" s="54"/>
      <c r="AI35" s="6"/>
      <c r="AJ35" s="6"/>
      <c r="AK35" s="6"/>
      <c r="AL35" s="6"/>
      <c r="AM35" s="6"/>
      <c r="AN35" s="6"/>
      <c r="AQ35">
        <f aca="true" t="shared" si="44" ref="AQ35:AQ52">IF((B35)&gt;0,1,0)</f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aca="true" t="shared" si="45" ref="BY35:BY52">IF(AS35+AT35+AU35+AV35+AW35+AX35&gt;0,1,0)</f>
        <v>0</v>
      </c>
      <c r="BZ35">
        <f aca="true" t="shared" si="46" ref="BZ35:BZ52">IF(AY35+AZ35+BA35+BB35+BC35+BD35+BE35+BF35+BG35&gt;0,1,0)</f>
        <v>0</v>
      </c>
      <c r="CA35">
        <f aca="true" t="shared" si="47" ref="CA35:CA52">IF(BH35+BI35+BJ35+BK35&gt;0,1,0)</f>
        <v>0</v>
      </c>
      <c r="CB35">
        <f aca="true" t="shared" si="48" ref="CB35:CB52">IF(BL35+BM35+BN35&gt;0,1,0)</f>
        <v>0</v>
      </c>
      <c r="CC35">
        <f aca="true" t="shared" si="49" ref="CC35:CC52">IF(BO35+BP35+BQ35+BR35+BS35&gt;0,1,0)</f>
        <v>0</v>
      </c>
      <c r="CD35">
        <f aca="true" t="shared" si="50" ref="CD35:CD52">IF(BT35+BU35+BV35&gt;0,1,0)</f>
        <v>0</v>
      </c>
    </row>
    <row r="36" spans="1:82" ht="12.75">
      <c r="A36" s="7">
        <f t="shared" si="43"/>
        <v>0</v>
      </c>
      <c r="B36" s="54"/>
      <c r="D36" s="54"/>
      <c r="J36" s="54"/>
      <c r="S36" s="54"/>
      <c r="W36" s="54"/>
      <c r="Z36" s="54"/>
      <c r="AE36" s="54"/>
      <c r="AH36" s="54"/>
      <c r="AI36" s="6"/>
      <c r="AJ36" s="6"/>
      <c r="AK36" s="6"/>
      <c r="AL36" s="6"/>
      <c r="AM36" s="6"/>
      <c r="AN36" s="6"/>
      <c r="AQ36">
        <f t="shared" si="44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45"/>
        <v>0</v>
      </c>
      <c r="BZ36">
        <f t="shared" si="46"/>
        <v>0</v>
      </c>
      <c r="CA36">
        <f t="shared" si="47"/>
        <v>0</v>
      </c>
      <c r="CB36">
        <f t="shared" si="48"/>
        <v>0</v>
      </c>
      <c r="CC36">
        <f t="shared" si="49"/>
        <v>0</v>
      </c>
      <c r="CD36">
        <f t="shared" si="50"/>
        <v>0</v>
      </c>
    </row>
    <row r="37" spans="1:82" ht="12.75">
      <c r="A37" s="7">
        <f t="shared" si="43"/>
        <v>0</v>
      </c>
      <c r="B37" s="54"/>
      <c r="D37" s="54"/>
      <c r="J37" s="54"/>
      <c r="S37" s="54"/>
      <c r="W37" s="54"/>
      <c r="Z37" s="54"/>
      <c r="AE37" s="54"/>
      <c r="AH37" s="54"/>
      <c r="AI37" s="6"/>
      <c r="AJ37" s="6"/>
      <c r="AK37" s="6"/>
      <c r="AL37" s="6"/>
      <c r="AM37" s="6"/>
      <c r="AN37" s="6"/>
      <c r="AQ37">
        <f t="shared" si="44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45"/>
        <v>0</v>
      </c>
      <c r="BZ37">
        <f t="shared" si="46"/>
        <v>0</v>
      </c>
      <c r="CA37">
        <f t="shared" si="47"/>
        <v>0</v>
      </c>
      <c r="CB37">
        <f t="shared" si="48"/>
        <v>0</v>
      </c>
      <c r="CC37">
        <f t="shared" si="49"/>
        <v>0</v>
      </c>
      <c r="CD37">
        <f t="shared" si="50"/>
        <v>0</v>
      </c>
    </row>
    <row r="38" spans="1:82" ht="12.75">
      <c r="A38" s="7">
        <f t="shared" si="43"/>
        <v>0</v>
      </c>
      <c r="B38" s="54"/>
      <c r="D38" s="54"/>
      <c r="J38" s="54"/>
      <c r="S38" s="54"/>
      <c r="W38" s="54"/>
      <c r="Z38" s="54"/>
      <c r="AE38" s="54"/>
      <c r="AH38" s="54"/>
      <c r="AI38" s="6"/>
      <c r="AJ38" s="6"/>
      <c r="AK38" s="6"/>
      <c r="AL38" s="6"/>
      <c r="AM38" s="6"/>
      <c r="AN38" s="6"/>
      <c r="AQ38">
        <f t="shared" si="44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45"/>
        <v>0</v>
      </c>
      <c r="BZ38">
        <f t="shared" si="46"/>
        <v>0</v>
      </c>
      <c r="CA38">
        <f t="shared" si="47"/>
        <v>0</v>
      </c>
      <c r="CB38">
        <f t="shared" si="48"/>
        <v>0</v>
      </c>
      <c r="CC38">
        <f t="shared" si="49"/>
        <v>0</v>
      </c>
      <c r="CD38">
        <f t="shared" si="50"/>
        <v>0</v>
      </c>
    </row>
    <row r="39" spans="1:82" ht="12.75">
      <c r="A39" s="7">
        <f t="shared" si="43"/>
        <v>0</v>
      </c>
      <c r="B39" s="54"/>
      <c r="D39" s="54"/>
      <c r="J39" s="54"/>
      <c r="S39" s="54"/>
      <c r="W39" s="54"/>
      <c r="Z39" s="54"/>
      <c r="AE39" s="54"/>
      <c r="AH39" s="54"/>
      <c r="AI39" s="6"/>
      <c r="AJ39" s="6"/>
      <c r="AK39" s="6"/>
      <c r="AL39" s="6"/>
      <c r="AM39" s="6"/>
      <c r="AN39" s="6"/>
      <c r="AQ39">
        <f t="shared" si="44"/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t="shared" si="45"/>
        <v>0</v>
      </c>
      <c r="BZ39">
        <f t="shared" si="46"/>
        <v>0</v>
      </c>
      <c r="CA39">
        <f t="shared" si="47"/>
        <v>0</v>
      </c>
      <c r="CB39">
        <f t="shared" si="48"/>
        <v>0</v>
      </c>
      <c r="CC39">
        <f t="shared" si="49"/>
        <v>0</v>
      </c>
      <c r="CD39">
        <f t="shared" si="50"/>
        <v>0</v>
      </c>
    </row>
    <row r="40" spans="1:82" ht="12.75">
      <c r="A40" s="7">
        <f t="shared" si="43"/>
        <v>0</v>
      </c>
      <c r="B40" s="54"/>
      <c r="D40" s="54"/>
      <c r="J40" s="54"/>
      <c r="S40" s="54"/>
      <c r="W40" s="54"/>
      <c r="Z40" s="54"/>
      <c r="AE40" s="54"/>
      <c r="AH40" s="54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4"/>
      <c r="D41" s="54"/>
      <c r="J41" s="54"/>
      <c r="S41" s="54"/>
      <c r="W41" s="54"/>
      <c r="Z41" s="54"/>
      <c r="AE41" s="54"/>
      <c r="AH41" s="54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4"/>
      <c r="D42" s="54"/>
      <c r="J42" s="54"/>
      <c r="S42" s="54"/>
      <c r="W42" s="54"/>
      <c r="Z42" s="54"/>
      <c r="AE42" s="54"/>
      <c r="AH42" s="54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4"/>
      <c r="D43" s="54"/>
      <c r="J43" s="54"/>
      <c r="S43" s="54"/>
      <c r="W43" s="54"/>
      <c r="Z43" s="54"/>
      <c r="AE43" s="54"/>
      <c r="AH43" s="54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4"/>
      <c r="D44" s="54"/>
      <c r="J44" s="54"/>
      <c r="S44" s="54"/>
      <c r="W44" s="54"/>
      <c r="Z44" s="54"/>
      <c r="AE44" s="54"/>
      <c r="AH44" s="54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4"/>
      <c r="D45" s="54"/>
      <c r="J45" s="54"/>
      <c r="S45" s="54"/>
      <c r="W45" s="54"/>
      <c r="Z45" s="54"/>
      <c r="AE45" s="54"/>
      <c r="AH45" s="54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4"/>
      <c r="D46" s="54"/>
      <c r="J46" s="54"/>
      <c r="S46" s="54"/>
      <c r="W46" s="54"/>
      <c r="Z46" s="54"/>
      <c r="AE46" s="54"/>
      <c r="AH46" s="54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4"/>
      <c r="D47" s="54"/>
      <c r="J47" s="54"/>
      <c r="S47" s="54"/>
      <c r="W47" s="54"/>
      <c r="Z47" s="54"/>
      <c r="AE47" s="54"/>
      <c r="AH47" s="54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4"/>
      <c r="D48" s="54"/>
      <c r="J48" s="54"/>
      <c r="S48" s="54"/>
      <c r="W48" s="54"/>
      <c r="Z48" s="54"/>
      <c r="AE48" s="54"/>
      <c r="AH48" s="54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4"/>
      <c r="D49" s="54"/>
      <c r="J49" s="54"/>
      <c r="S49" s="54"/>
      <c r="W49" s="54"/>
      <c r="Z49" s="54"/>
      <c r="AE49" s="54"/>
      <c r="AH49" s="54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4"/>
      <c r="D50" s="54"/>
      <c r="J50" s="54"/>
      <c r="S50" s="54"/>
      <c r="W50" s="54"/>
      <c r="Z50" s="54"/>
      <c r="AE50" s="54"/>
      <c r="AH50" s="54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4"/>
      <c r="D51" s="54"/>
      <c r="J51" s="54"/>
      <c r="S51" s="54"/>
      <c r="W51" s="54"/>
      <c r="Z51" s="54"/>
      <c r="AE51" s="54"/>
      <c r="AH51" s="54"/>
      <c r="AI51" s="6"/>
      <c r="AJ51" s="6"/>
      <c r="AK51" s="6"/>
      <c r="AL51" s="6"/>
      <c r="AM51" s="6"/>
      <c r="AN51" s="6"/>
      <c r="AP51" s="7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4"/>
      <c r="D52" s="54"/>
      <c r="J52" s="54"/>
      <c r="S52" s="54"/>
      <c r="W52" s="54"/>
      <c r="Z52" s="54"/>
      <c r="AE52" s="54"/>
      <c r="AH52" s="54"/>
      <c r="AI52" s="6"/>
      <c r="AJ52" s="6"/>
      <c r="AK52" s="6"/>
      <c r="AL52" s="6"/>
      <c r="AM52" s="6"/>
      <c r="AN52" s="6"/>
      <c r="AP52" s="7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4"/>
      <c r="D53" s="54"/>
      <c r="J53" s="54"/>
      <c r="S53" s="54"/>
      <c r="W53" s="54"/>
      <c r="Z53" s="54"/>
      <c r="AE53" s="54"/>
      <c r="AH53" s="54"/>
      <c r="AI53" s="6"/>
      <c r="AJ53" s="6"/>
      <c r="AK53" s="6"/>
      <c r="AL53" s="6"/>
      <c r="AM53" s="6"/>
      <c r="AN53" s="6"/>
      <c r="AP53" s="7"/>
      <c r="AQ53">
        <f aca="true" t="shared" si="51" ref="AQ53:AQ99">IF((B53)&gt;0,1,0)</f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aca="true" t="shared" si="52" ref="BY53:BY99">IF(AS53+AT53+AU53+AV53+AW53+AX53&gt;0,1,0)</f>
        <v>0</v>
      </c>
      <c r="BZ53">
        <f aca="true" t="shared" si="53" ref="BZ53:BZ99">IF(AY53+AZ53+BA53+BB53+BC53+BD53+BE53+BF53+BG53&gt;0,1,0)</f>
        <v>0</v>
      </c>
      <c r="CA53">
        <f aca="true" t="shared" si="54" ref="CA53:CA99">IF(BH53+BI53+BJ53+BK53&gt;0,1,0)</f>
        <v>0</v>
      </c>
      <c r="CB53">
        <f aca="true" t="shared" si="55" ref="CB53:CB99">IF(BL53+BM53+BN53&gt;0,1,0)</f>
        <v>0</v>
      </c>
      <c r="CC53">
        <f aca="true" t="shared" si="56" ref="CC53:CC99">IF(BO53+BP53+BQ53+BR53+BS53&gt;0,1,0)</f>
        <v>0</v>
      </c>
      <c r="CD53">
        <f aca="true" t="shared" si="57" ref="CD53:CD99">IF(BT53+BU53+BV53&gt;0,1,0)</f>
        <v>0</v>
      </c>
    </row>
    <row r="54" spans="1:82" ht="12.75">
      <c r="A54" s="7">
        <f t="shared" si="43"/>
        <v>0</v>
      </c>
      <c r="B54" s="54"/>
      <c r="D54" s="54"/>
      <c r="J54" s="54"/>
      <c r="S54" s="54"/>
      <c r="W54" s="54"/>
      <c r="Z54" s="54"/>
      <c r="AE54" s="54"/>
      <c r="AH54" s="54"/>
      <c r="AI54" s="6"/>
      <c r="AJ54" s="6"/>
      <c r="AK54" s="6"/>
      <c r="AL54" s="6"/>
      <c r="AM54" s="6"/>
      <c r="AN54" s="6"/>
      <c r="AP54" s="7"/>
      <c r="AQ54">
        <f t="shared" si="51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52"/>
        <v>0</v>
      </c>
      <c r="BZ54">
        <f t="shared" si="53"/>
        <v>0</v>
      </c>
      <c r="CA54">
        <f t="shared" si="54"/>
        <v>0</v>
      </c>
      <c r="CB54">
        <f t="shared" si="55"/>
        <v>0</v>
      </c>
      <c r="CC54">
        <f t="shared" si="56"/>
        <v>0</v>
      </c>
      <c r="CD54">
        <f t="shared" si="57"/>
        <v>0</v>
      </c>
    </row>
    <row r="55" spans="1:82" ht="12.75">
      <c r="A55" s="7">
        <f t="shared" si="43"/>
        <v>0</v>
      </c>
      <c r="B55" s="54"/>
      <c r="D55" s="54"/>
      <c r="J55" s="54"/>
      <c r="S55" s="54"/>
      <c r="W55" s="54"/>
      <c r="Z55" s="54"/>
      <c r="AE55" s="54"/>
      <c r="AH55" s="54"/>
      <c r="AI55" s="6"/>
      <c r="AJ55" s="6"/>
      <c r="AK55" s="6"/>
      <c r="AL55" s="6"/>
      <c r="AM55" s="6"/>
      <c r="AN55" s="6"/>
      <c r="AP55" s="7"/>
      <c r="AQ55">
        <f t="shared" si="51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52"/>
        <v>0</v>
      </c>
      <c r="BZ55">
        <f t="shared" si="53"/>
        <v>0</v>
      </c>
      <c r="CA55">
        <f t="shared" si="54"/>
        <v>0</v>
      </c>
      <c r="CB55">
        <f t="shared" si="55"/>
        <v>0</v>
      </c>
      <c r="CC55">
        <f t="shared" si="56"/>
        <v>0</v>
      </c>
      <c r="CD55">
        <f t="shared" si="57"/>
        <v>0</v>
      </c>
    </row>
    <row r="56" spans="1:82" ht="12.75">
      <c r="A56" s="7">
        <f t="shared" si="43"/>
        <v>0</v>
      </c>
      <c r="B56" s="54"/>
      <c r="D56" s="54"/>
      <c r="J56" s="54"/>
      <c r="S56" s="54"/>
      <c r="W56" s="54"/>
      <c r="Z56" s="54"/>
      <c r="AE56" s="54"/>
      <c r="AH56" s="54"/>
      <c r="AI56" s="6"/>
      <c r="AJ56" s="6"/>
      <c r="AK56" s="6"/>
      <c r="AL56" s="6"/>
      <c r="AM56" s="6"/>
      <c r="AN56" s="6"/>
      <c r="AP56" s="7"/>
      <c r="AQ56">
        <f t="shared" si="51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52"/>
        <v>0</v>
      </c>
      <c r="BZ56">
        <f t="shared" si="53"/>
        <v>0</v>
      </c>
      <c r="CA56">
        <f t="shared" si="54"/>
        <v>0</v>
      </c>
      <c r="CB56">
        <f t="shared" si="55"/>
        <v>0</v>
      </c>
      <c r="CC56">
        <f t="shared" si="56"/>
        <v>0</v>
      </c>
      <c r="CD56">
        <f t="shared" si="57"/>
        <v>0</v>
      </c>
    </row>
    <row r="57" spans="1:82" ht="12.75">
      <c r="A57" s="7">
        <f t="shared" si="43"/>
        <v>0</v>
      </c>
      <c r="B57" s="54"/>
      <c r="D57" s="54"/>
      <c r="J57" s="54"/>
      <c r="S57" s="54"/>
      <c r="W57" s="54"/>
      <c r="Z57" s="54"/>
      <c r="AE57" s="54"/>
      <c r="AH57" s="54"/>
      <c r="AI57" s="6"/>
      <c r="AJ57" s="6"/>
      <c r="AK57" s="6"/>
      <c r="AL57" s="6"/>
      <c r="AM57" s="6"/>
      <c r="AN57" s="6"/>
      <c r="AP57" s="7"/>
      <c r="AQ57">
        <f t="shared" si="51"/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t="shared" si="52"/>
        <v>0</v>
      </c>
      <c r="BZ57">
        <f t="shared" si="53"/>
        <v>0</v>
      </c>
      <c r="CA57">
        <f t="shared" si="54"/>
        <v>0</v>
      </c>
      <c r="CB57">
        <f t="shared" si="55"/>
        <v>0</v>
      </c>
      <c r="CC57">
        <f t="shared" si="56"/>
        <v>0</v>
      </c>
      <c r="CD57">
        <f t="shared" si="57"/>
        <v>0</v>
      </c>
    </row>
    <row r="58" spans="1:82" ht="12.75">
      <c r="A58" s="7">
        <f t="shared" si="43"/>
        <v>0</v>
      </c>
      <c r="B58" s="54"/>
      <c r="D58" s="54"/>
      <c r="J58" s="54"/>
      <c r="S58" s="54"/>
      <c r="W58" s="54"/>
      <c r="Z58" s="54"/>
      <c r="AE58" s="54"/>
      <c r="AH58" s="54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4"/>
      <c r="D59" s="54"/>
      <c r="J59" s="54"/>
      <c r="S59" s="54"/>
      <c r="W59" s="54"/>
      <c r="Z59" s="54"/>
      <c r="AE59" s="54"/>
      <c r="AH59" s="54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4"/>
      <c r="D60" s="54"/>
      <c r="J60" s="54"/>
      <c r="S60" s="54"/>
      <c r="W60" s="54"/>
      <c r="Z60" s="54"/>
      <c r="AE60" s="54"/>
      <c r="AH60" s="54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4"/>
      <c r="D61" s="54"/>
      <c r="J61" s="54"/>
      <c r="S61" s="54"/>
      <c r="W61" s="54"/>
      <c r="Z61" s="54"/>
      <c r="AE61" s="54"/>
      <c r="AH61" s="54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4"/>
      <c r="D62" s="54"/>
      <c r="J62" s="54"/>
      <c r="S62" s="54"/>
      <c r="W62" s="54"/>
      <c r="Z62" s="54"/>
      <c r="AE62" s="54"/>
      <c r="AH62" s="54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4"/>
      <c r="D63" s="54"/>
      <c r="J63" s="54"/>
      <c r="S63" s="54"/>
      <c r="W63" s="54"/>
      <c r="Z63" s="54"/>
      <c r="AE63" s="54"/>
      <c r="AH63" s="54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4"/>
      <c r="D64" s="54"/>
      <c r="J64" s="54"/>
      <c r="S64" s="54"/>
      <c r="W64" s="54"/>
      <c r="Z64" s="54"/>
      <c r="AE64" s="54"/>
      <c r="AH64" s="54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4"/>
      <c r="D65" s="54"/>
      <c r="J65" s="54"/>
      <c r="S65" s="54"/>
      <c r="W65" s="54"/>
      <c r="Z65" s="54"/>
      <c r="AE65" s="54"/>
      <c r="AH65" s="54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4"/>
      <c r="D66" s="54"/>
      <c r="J66" s="54"/>
      <c r="S66" s="54"/>
      <c r="W66" s="54"/>
      <c r="Z66" s="54"/>
      <c r="AE66" s="54"/>
      <c r="AH66" s="54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4"/>
      <c r="D67" s="54"/>
      <c r="J67" s="54"/>
      <c r="S67" s="54"/>
      <c r="W67" s="54"/>
      <c r="Z67" s="54"/>
      <c r="AE67" s="54"/>
      <c r="AH67" s="54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4"/>
      <c r="D68" s="54"/>
      <c r="J68" s="54"/>
      <c r="S68" s="54"/>
      <c r="W68" s="54"/>
      <c r="Z68" s="54"/>
      <c r="AE68" s="54"/>
      <c r="AH68" s="54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aca="true" t="shared" si="58" ref="AR68:AR103">IF(C68+D68&gt;0,1,0)</f>
        <v>0</v>
      </c>
      <c r="AS68">
        <f aca="true" t="shared" si="59" ref="AS68:AS103">IF(E68&gt;0,1,0)</f>
        <v>0</v>
      </c>
      <c r="AT68">
        <f aca="true" t="shared" si="60" ref="AT68:AT103">IF(F68&gt;0,1,0)</f>
        <v>0</v>
      </c>
      <c r="AU68">
        <f aca="true" t="shared" si="61" ref="AU68:AU103">IF(G68&gt;0,1,0)</f>
        <v>0</v>
      </c>
      <c r="AV68">
        <f aca="true" t="shared" si="62" ref="AV68:AV103">IF(H68&gt;0,1,0)</f>
        <v>0</v>
      </c>
      <c r="AW68">
        <f aca="true" t="shared" si="63" ref="AW68:AW103">IF(I68&gt;0,1,0)</f>
        <v>0</v>
      </c>
      <c r="AX68">
        <f aca="true" t="shared" si="64" ref="AX68:AX103">IF(J68&gt;0,1,0)</f>
        <v>0</v>
      </c>
      <c r="AY68">
        <f aca="true" t="shared" si="65" ref="AY68:AY103">IF(K68&gt;0,1,0)</f>
        <v>0</v>
      </c>
      <c r="AZ68">
        <f aca="true" t="shared" si="66" ref="AZ68:AZ103">IF(L68&gt;0,1,0)</f>
        <v>0</v>
      </c>
      <c r="BA68">
        <f aca="true" t="shared" si="67" ref="BA68:BA103">IF(M68&gt;0,1,0)</f>
        <v>0</v>
      </c>
      <c r="BB68">
        <f aca="true" t="shared" si="68" ref="BB68:BB103">IF(N68&gt;0,1,0)</f>
        <v>0</v>
      </c>
      <c r="BC68">
        <f aca="true" t="shared" si="69" ref="BC68:BC103">IF(O68&gt;0,1,0)</f>
        <v>0</v>
      </c>
      <c r="BD68">
        <f aca="true" t="shared" si="70" ref="BD68:BD103">IF(P68&gt;0,1,0)</f>
        <v>0</v>
      </c>
      <c r="BE68">
        <f aca="true" t="shared" si="71" ref="BE68:BE103">IF(Q68&gt;0,1,0)</f>
        <v>0</v>
      </c>
      <c r="BF68">
        <f aca="true" t="shared" si="72" ref="BF68:BF103">IF(R68&gt;0,1,0)</f>
        <v>0</v>
      </c>
      <c r="BG68">
        <f aca="true" t="shared" si="73" ref="BG68:BG103">IF(S68&gt;0,1,0)</f>
        <v>0</v>
      </c>
      <c r="BH68">
        <f aca="true" t="shared" si="74" ref="BH68:BH103">IF(T68&gt;0,1,0)</f>
        <v>0</v>
      </c>
      <c r="BI68">
        <f aca="true" t="shared" si="75" ref="BI68:BI103">IF(U68&gt;0,1,0)</f>
        <v>0</v>
      </c>
      <c r="BJ68">
        <f aca="true" t="shared" si="76" ref="BJ68:BJ103">IF(V68&gt;0,1,0)</f>
        <v>0</v>
      </c>
      <c r="BK68">
        <f aca="true" t="shared" si="77" ref="BK68:BK103">IF(W68&gt;0,1,0)</f>
        <v>0</v>
      </c>
      <c r="BL68">
        <f aca="true" t="shared" si="78" ref="BL68:BL103">IF(X68&gt;0,1,0)</f>
        <v>0</v>
      </c>
      <c r="BM68">
        <f aca="true" t="shared" si="79" ref="BM68:BM103">IF(Y68&gt;0,1,0)</f>
        <v>0</v>
      </c>
      <c r="BN68">
        <f aca="true" t="shared" si="80" ref="BN68:BN103">IF(Z68&gt;0,1,0)</f>
        <v>0</v>
      </c>
      <c r="BO68">
        <f aca="true" t="shared" si="81" ref="BO68:BO103">IF(AA68&gt;0,1,0)</f>
        <v>0</v>
      </c>
      <c r="BP68">
        <f aca="true" t="shared" si="82" ref="BP68:BP103">IF(AB68&gt;0,1,0)</f>
        <v>0</v>
      </c>
      <c r="BQ68">
        <f aca="true" t="shared" si="83" ref="BQ68:BQ103">IF(AC68&gt;0,1,0)</f>
        <v>0</v>
      </c>
      <c r="BR68">
        <f aca="true" t="shared" si="84" ref="BR68:BR103">IF(AD68&gt;0,1,0)</f>
        <v>0</v>
      </c>
      <c r="BS68">
        <f aca="true" t="shared" si="85" ref="BS68:BS103">IF(AE68&gt;0,1,0)</f>
        <v>0</v>
      </c>
      <c r="BT68">
        <f aca="true" t="shared" si="86" ref="BT68:BT103">IF(AF68&gt;0,1,0)</f>
        <v>0</v>
      </c>
      <c r="BU68">
        <f aca="true" t="shared" si="87" ref="BU68:BU103">IF(AG68&gt;0,1,0)</f>
        <v>0</v>
      </c>
      <c r="BV68">
        <f aca="true" t="shared" si="88" ref="BV68:BV103">IF(AH68&gt;0,1,0)</f>
        <v>0</v>
      </c>
      <c r="BX68">
        <f aca="true" t="shared" si="89" ref="BX68:BX103">AR68</f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aca="true" t="shared" si="90" ref="A69:A103">IF(B69&gt;0,A68+1,)</f>
        <v>0</v>
      </c>
      <c r="B69" s="54"/>
      <c r="D69" s="54"/>
      <c r="J69" s="54"/>
      <c r="S69" s="54"/>
      <c r="W69" s="54"/>
      <c r="Z69" s="54"/>
      <c r="AE69" s="54"/>
      <c r="AH69" s="54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58"/>
        <v>0</v>
      </c>
      <c r="AS69">
        <f t="shared" si="59"/>
        <v>0</v>
      </c>
      <c r="AT69">
        <f t="shared" si="60"/>
        <v>0</v>
      </c>
      <c r="AU69">
        <f t="shared" si="61"/>
        <v>0</v>
      </c>
      <c r="AV69">
        <f t="shared" si="62"/>
        <v>0</v>
      </c>
      <c r="AW69">
        <f t="shared" si="63"/>
        <v>0</v>
      </c>
      <c r="AX69">
        <f t="shared" si="64"/>
        <v>0</v>
      </c>
      <c r="AY69">
        <f t="shared" si="65"/>
        <v>0</v>
      </c>
      <c r="AZ69">
        <f t="shared" si="66"/>
        <v>0</v>
      </c>
      <c r="BA69">
        <f t="shared" si="67"/>
        <v>0</v>
      </c>
      <c r="BB69">
        <f t="shared" si="68"/>
        <v>0</v>
      </c>
      <c r="BC69">
        <f t="shared" si="69"/>
        <v>0</v>
      </c>
      <c r="BD69">
        <f t="shared" si="70"/>
        <v>0</v>
      </c>
      <c r="BE69">
        <f t="shared" si="71"/>
        <v>0</v>
      </c>
      <c r="BF69">
        <f t="shared" si="72"/>
        <v>0</v>
      </c>
      <c r="BG69">
        <f t="shared" si="73"/>
        <v>0</v>
      </c>
      <c r="BH69">
        <f t="shared" si="74"/>
        <v>0</v>
      </c>
      <c r="BI69">
        <f t="shared" si="75"/>
        <v>0</v>
      </c>
      <c r="BJ69">
        <f t="shared" si="76"/>
        <v>0</v>
      </c>
      <c r="BK69">
        <f t="shared" si="77"/>
        <v>0</v>
      </c>
      <c r="BL69">
        <f t="shared" si="78"/>
        <v>0</v>
      </c>
      <c r="BM69">
        <f t="shared" si="79"/>
        <v>0</v>
      </c>
      <c r="BN69">
        <f t="shared" si="80"/>
        <v>0</v>
      </c>
      <c r="BO69">
        <f t="shared" si="81"/>
        <v>0</v>
      </c>
      <c r="BP69">
        <f t="shared" si="82"/>
        <v>0</v>
      </c>
      <c r="BQ69">
        <f t="shared" si="83"/>
        <v>0</v>
      </c>
      <c r="BR69">
        <f t="shared" si="84"/>
        <v>0</v>
      </c>
      <c r="BS69">
        <f t="shared" si="85"/>
        <v>0</v>
      </c>
      <c r="BT69">
        <f t="shared" si="86"/>
        <v>0</v>
      </c>
      <c r="BU69">
        <f t="shared" si="87"/>
        <v>0</v>
      </c>
      <c r="BV69">
        <f t="shared" si="88"/>
        <v>0</v>
      </c>
      <c r="BX69">
        <f t="shared" si="89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90"/>
        <v>0</v>
      </c>
      <c r="B70" s="54"/>
      <c r="D70" s="54"/>
      <c r="J70" s="54"/>
      <c r="S70" s="54"/>
      <c r="W70" s="54"/>
      <c r="Z70" s="54"/>
      <c r="AE70" s="54"/>
      <c r="AH70" s="54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58"/>
        <v>0</v>
      </c>
      <c r="AS70">
        <f t="shared" si="59"/>
        <v>0</v>
      </c>
      <c r="AT70">
        <f t="shared" si="60"/>
        <v>0</v>
      </c>
      <c r="AU70">
        <f t="shared" si="61"/>
        <v>0</v>
      </c>
      <c r="AV70">
        <f t="shared" si="62"/>
        <v>0</v>
      </c>
      <c r="AW70">
        <f t="shared" si="63"/>
        <v>0</v>
      </c>
      <c r="AX70">
        <f t="shared" si="64"/>
        <v>0</v>
      </c>
      <c r="AY70">
        <f t="shared" si="65"/>
        <v>0</v>
      </c>
      <c r="AZ70">
        <f t="shared" si="66"/>
        <v>0</v>
      </c>
      <c r="BA70">
        <f t="shared" si="67"/>
        <v>0</v>
      </c>
      <c r="BB70">
        <f t="shared" si="68"/>
        <v>0</v>
      </c>
      <c r="BC70">
        <f t="shared" si="69"/>
        <v>0</v>
      </c>
      <c r="BD70">
        <f t="shared" si="70"/>
        <v>0</v>
      </c>
      <c r="BE70">
        <f t="shared" si="71"/>
        <v>0</v>
      </c>
      <c r="BF70">
        <f t="shared" si="72"/>
        <v>0</v>
      </c>
      <c r="BG70">
        <f t="shared" si="73"/>
        <v>0</v>
      </c>
      <c r="BH70">
        <f t="shared" si="74"/>
        <v>0</v>
      </c>
      <c r="BI70">
        <f t="shared" si="75"/>
        <v>0</v>
      </c>
      <c r="BJ70">
        <f t="shared" si="76"/>
        <v>0</v>
      </c>
      <c r="BK70">
        <f t="shared" si="77"/>
        <v>0</v>
      </c>
      <c r="BL70">
        <f t="shared" si="78"/>
        <v>0</v>
      </c>
      <c r="BM70">
        <f t="shared" si="79"/>
        <v>0</v>
      </c>
      <c r="BN70">
        <f t="shared" si="80"/>
        <v>0</v>
      </c>
      <c r="BO70">
        <f t="shared" si="81"/>
        <v>0</v>
      </c>
      <c r="BP70">
        <f t="shared" si="82"/>
        <v>0</v>
      </c>
      <c r="BQ70">
        <f t="shared" si="83"/>
        <v>0</v>
      </c>
      <c r="BR70">
        <f t="shared" si="84"/>
        <v>0</v>
      </c>
      <c r="BS70">
        <f t="shared" si="85"/>
        <v>0</v>
      </c>
      <c r="BT70">
        <f t="shared" si="86"/>
        <v>0</v>
      </c>
      <c r="BU70">
        <f t="shared" si="87"/>
        <v>0</v>
      </c>
      <c r="BV70">
        <f t="shared" si="88"/>
        <v>0</v>
      </c>
      <c r="BX70">
        <f t="shared" si="89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90"/>
        <v>0</v>
      </c>
      <c r="B71" s="54"/>
      <c r="D71" s="54"/>
      <c r="J71" s="54"/>
      <c r="S71" s="54"/>
      <c r="W71" s="54"/>
      <c r="Z71" s="54"/>
      <c r="AE71" s="54"/>
      <c r="AH71" s="54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58"/>
        <v>0</v>
      </c>
      <c r="AS71">
        <f t="shared" si="59"/>
        <v>0</v>
      </c>
      <c r="AT71">
        <f t="shared" si="60"/>
        <v>0</v>
      </c>
      <c r="AU71">
        <f t="shared" si="61"/>
        <v>0</v>
      </c>
      <c r="AV71">
        <f t="shared" si="62"/>
        <v>0</v>
      </c>
      <c r="AW71">
        <f t="shared" si="63"/>
        <v>0</v>
      </c>
      <c r="AX71">
        <f t="shared" si="64"/>
        <v>0</v>
      </c>
      <c r="AY71">
        <f t="shared" si="65"/>
        <v>0</v>
      </c>
      <c r="AZ71">
        <f t="shared" si="66"/>
        <v>0</v>
      </c>
      <c r="BA71">
        <f t="shared" si="67"/>
        <v>0</v>
      </c>
      <c r="BB71">
        <f t="shared" si="68"/>
        <v>0</v>
      </c>
      <c r="BC71">
        <f t="shared" si="69"/>
        <v>0</v>
      </c>
      <c r="BD71">
        <f t="shared" si="70"/>
        <v>0</v>
      </c>
      <c r="BE71">
        <f t="shared" si="71"/>
        <v>0</v>
      </c>
      <c r="BF71">
        <f t="shared" si="72"/>
        <v>0</v>
      </c>
      <c r="BG71">
        <f t="shared" si="73"/>
        <v>0</v>
      </c>
      <c r="BH71">
        <f t="shared" si="74"/>
        <v>0</v>
      </c>
      <c r="BI71">
        <f t="shared" si="75"/>
        <v>0</v>
      </c>
      <c r="BJ71">
        <f t="shared" si="76"/>
        <v>0</v>
      </c>
      <c r="BK71">
        <f t="shared" si="77"/>
        <v>0</v>
      </c>
      <c r="BL71">
        <f t="shared" si="78"/>
        <v>0</v>
      </c>
      <c r="BM71">
        <f t="shared" si="79"/>
        <v>0</v>
      </c>
      <c r="BN71">
        <f t="shared" si="80"/>
        <v>0</v>
      </c>
      <c r="BO71">
        <f t="shared" si="81"/>
        <v>0</v>
      </c>
      <c r="BP71">
        <f t="shared" si="82"/>
        <v>0</v>
      </c>
      <c r="BQ71">
        <f t="shared" si="83"/>
        <v>0</v>
      </c>
      <c r="BR71">
        <f t="shared" si="84"/>
        <v>0</v>
      </c>
      <c r="BS71">
        <f t="shared" si="85"/>
        <v>0</v>
      </c>
      <c r="BT71">
        <f t="shared" si="86"/>
        <v>0</v>
      </c>
      <c r="BU71">
        <f t="shared" si="87"/>
        <v>0</v>
      </c>
      <c r="BV71">
        <f t="shared" si="88"/>
        <v>0</v>
      </c>
      <c r="BX71">
        <f t="shared" si="89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90"/>
        <v>0</v>
      </c>
      <c r="B72" s="54"/>
      <c r="D72" s="54"/>
      <c r="J72" s="54"/>
      <c r="S72" s="54"/>
      <c r="W72" s="54"/>
      <c r="Z72" s="54"/>
      <c r="AE72" s="54"/>
      <c r="AH72" s="54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  <c r="AY72">
        <f t="shared" si="65"/>
        <v>0</v>
      </c>
      <c r="AZ72">
        <f t="shared" si="66"/>
        <v>0</v>
      </c>
      <c r="BA72">
        <f t="shared" si="67"/>
        <v>0</v>
      </c>
      <c r="BB72">
        <f t="shared" si="68"/>
        <v>0</v>
      </c>
      <c r="BC72">
        <f t="shared" si="69"/>
        <v>0</v>
      </c>
      <c r="BD72">
        <f t="shared" si="70"/>
        <v>0</v>
      </c>
      <c r="BE72">
        <f t="shared" si="71"/>
        <v>0</v>
      </c>
      <c r="BF72">
        <f t="shared" si="72"/>
        <v>0</v>
      </c>
      <c r="BG72">
        <f t="shared" si="73"/>
        <v>0</v>
      </c>
      <c r="BH72">
        <f t="shared" si="74"/>
        <v>0</v>
      </c>
      <c r="BI72">
        <f t="shared" si="75"/>
        <v>0</v>
      </c>
      <c r="BJ72">
        <f t="shared" si="76"/>
        <v>0</v>
      </c>
      <c r="BK72">
        <f t="shared" si="77"/>
        <v>0</v>
      </c>
      <c r="BL72">
        <f t="shared" si="78"/>
        <v>0</v>
      </c>
      <c r="BM72">
        <f t="shared" si="79"/>
        <v>0</v>
      </c>
      <c r="BN72">
        <f t="shared" si="80"/>
        <v>0</v>
      </c>
      <c r="BO72">
        <f t="shared" si="81"/>
        <v>0</v>
      </c>
      <c r="BP72">
        <f t="shared" si="82"/>
        <v>0</v>
      </c>
      <c r="BQ72">
        <f t="shared" si="83"/>
        <v>0</v>
      </c>
      <c r="BR72">
        <f t="shared" si="84"/>
        <v>0</v>
      </c>
      <c r="BS72">
        <f t="shared" si="85"/>
        <v>0</v>
      </c>
      <c r="BT72">
        <f t="shared" si="86"/>
        <v>0</v>
      </c>
      <c r="BU72">
        <f t="shared" si="87"/>
        <v>0</v>
      </c>
      <c r="BV72">
        <f t="shared" si="88"/>
        <v>0</v>
      </c>
      <c r="BX72">
        <f t="shared" si="89"/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t="shared" si="90"/>
        <v>0</v>
      </c>
      <c r="B73" s="54"/>
      <c r="D73" s="54"/>
      <c r="J73" s="54"/>
      <c r="S73" s="54"/>
      <c r="W73" s="54"/>
      <c r="Z73" s="54"/>
      <c r="AE73" s="54"/>
      <c r="AH73" s="54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C74" s="7"/>
      <c r="D74" s="54"/>
      <c r="E74" s="1"/>
      <c r="F74" s="1"/>
      <c r="G74" s="1"/>
      <c r="H74" s="1"/>
      <c r="I74" s="1"/>
      <c r="J74" s="58"/>
      <c r="K74" s="2"/>
      <c r="L74" s="2"/>
      <c r="M74" s="2"/>
      <c r="N74" s="2"/>
      <c r="O74" s="2"/>
      <c r="P74" s="2"/>
      <c r="Q74" s="2"/>
      <c r="R74" s="2"/>
      <c r="S74" s="59"/>
      <c r="T74" s="3"/>
      <c r="U74" s="3"/>
      <c r="V74" s="3"/>
      <c r="W74" s="60"/>
      <c r="X74" s="9"/>
      <c r="Y74" s="9"/>
      <c r="Z74" s="61"/>
      <c r="AA74" s="5"/>
      <c r="AB74" s="5"/>
      <c r="AC74" s="5"/>
      <c r="AD74" s="5"/>
      <c r="AE74" s="62"/>
      <c r="AF74" s="6"/>
      <c r="AG74" s="6"/>
      <c r="AH74" s="63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C75" s="7"/>
      <c r="D75" s="54"/>
      <c r="E75" s="1"/>
      <c r="F75" s="1"/>
      <c r="G75" s="1"/>
      <c r="H75" s="1"/>
      <c r="I75" s="1"/>
      <c r="J75" s="58"/>
      <c r="K75" s="2"/>
      <c r="L75" s="2"/>
      <c r="M75" s="2"/>
      <c r="N75" s="2"/>
      <c r="O75" s="2"/>
      <c r="P75" s="2"/>
      <c r="Q75" s="2"/>
      <c r="R75" s="2"/>
      <c r="S75" s="59"/>
      <c r="T75" s="3"/>
      <c r="U75" s="3"/>
      <c r="V75" s="3"/>
      <c r="W75" s="60"/>
      <c r="X75" s="9"/>
      <c r="Y75" s="9"/>
      <c r="Z75" s="61"/>
      <c r="AA75" s="5"/>
      <c r="AB75" s="5"/>
      <c r="AC75" s="5"/>
      <c r="AD75" s="5"/>
      <c r="AE75" s="62"/>
      <c r="AF75" s="6"/>
      <c r="AG75" s="6"/>
      <c r="AH75" s="63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C76" s="7"/>
      <c r="D76" s="54"/>
      <c r="E76" s="1"/>
      <c r="F76" s="1"/>
      <c r="G76" s="1"/>
      <c r="H76" s="1"/>
      <c r="I76" s="1"/>
      <c r="J76" s="58"/>
      <c r="K76" s="2"/>
      <c r="L76" s="2"/>
      <c r="M76" s="2"/>
      <c r="N76" s="2"/>
      <c r="O76" s="2"/>
      <c r="P76" s="2"/>
      <c r="Q76" s="2"/>
      <c r="R76" s="2"/>
      <c r="S76" s="59"/>
      <c r="T76" s="3"/>
      <c r="U76" s="3"/>
      <c r="V76" s="3"/>
      <c r="W76" s="60"/>
      <c r="X76" s="9"/>
      <c r="Y76" s="9"/>
      <c r="Z76" s="61"/>
      <c r="AA76" s="5"/>
      <c r="AB76" s="5"/>
      <c r="AC76" s="5"/>
      <c r="AD76" s="5"/>
      <c r="AE76" s="62"/>
      <c r="AF76" s="6"/>
      <c r="AG76" s="6"/>
      <c r="AH76" s="63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C77" s="7"/>
      <c r="D77" s="54"/>
      <c r="E77" s="1"/>
      <c r="F77" s="1"/>
      <c r="G77" s="1"/>
      <c r="H77" s="1"/>
      <c r="I77" s="1"/>
      <c r="J77" s="58"/>
      <c r="K77" s="2"/>
      <c r="L77" s="2"/>
      <c r="M77" s="2"/>
      <c r="N77" s="2"/>
      <c r="O77" s="2"/>
      <c r="P77" s="2"/>
      <c r="Q77" s="2"/>
      <c r="R77" s="2"/>
      <c r="S77" s="59"/>
      <c r="T77" s="3"/>
      <c r="U77" s="3"/>
      <c r="V77" s="3"/>
      <c r="W77" s="60"/>
      <c r="X77" s="9"/>
      <c r="Y77" s="9"/>
      <c r="Z77" s="61"/>
      <c r="AA77" s="5"/>
      <c r="AB77" s="5"/>
      <c r="AC77" s="5"/>
      <c r="AD77" s="5"/>
      <c r="AE77" s="62"/>
      <c r="AF77" s="6"/>
      <c r="AG77" s="6"/>
      <c r="AH77" s="63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5"/>
      <c r="C78" s="7"/>
      <c r="D78" s="54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5"/>
      <c r="C79" s="7"/>
      <c r="D79" s="54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5"/>
      <c r="C80" s="7"/>
      <c r="D80" s="54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5"/>
      <c r="C81" s="7"/>
      <c r="D81" s="54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5"/>
      <c r="C82" s="7"/>
      <c r="D82" s="54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5"/>
      <c r="C83" s="7"/>
      <c r="D83" s="54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5"/>
      <c r="C84" s="7"/>
      <c r="D84" s="54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5"/>
      <c r="C85" s="7"/>
      <c r="D85" s="54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5"/>
      <c r="C86" s="7"/>
      <c r="D86" s="54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5"/>
      <c r="C87" s="7"/>
      <c r="D87" s="54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5"/>
      <c r="C88" s="7"/>
      <c r="D88" s="54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5"/>
      <c r="C89" s="7"/>
      <c r="D89" s="54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5"/>
      <c r="C90" s="7"/>
      <c r="D90" s="54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5"/>
      <c r="C91" s="7"/>
      <c r="D91" s="54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5"/>
      <c r="C92" s="7"/>
      <c r="D92" s="54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5"/>
      <c r="C93" s="7"/>
      <c r="D93" s="54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5"/>
      <c r="C94" s="7"/>
      <c r="D94" s="54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5"/>
      <c r="C95" s="7"/>
      <c r="D95" s="54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5"/>
      <c r="C96" s="7"/>
      <c r="D96" s="54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5"/>
      <c r="C97" s="7"/>
      <c r="D97" s="54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5"/>
      <c r="C98" s="7"/>
      <c r="D98" s="54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5"/>
      <c r="C99" s="7"/>
      <c r="D99" s="54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5"/>
      <c r="C100" s="7"/>
      <c r="D100" s="54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>IF((B100)&gt;0,1,0)</f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>IF(AS100+AT100+AU100+AV100+AW100+AX100&gt;0,1,0)</f>
        <v>0</v>
      </c>
      <c r="BZ100">
        <f>IF(AY100+AZ100+BA100+BB100+BC100+BD100+BE100+BF100+BG100&gt;0,1,0)</f>
        <v>0</v>
      </c>
      <c r="CA100">
        <f>IF(BH100+BI100+BJ100+BK100&gt;0,1,0)</f>
        <v>0</v>
      </c>
      <c r="CB100">
        <f>IF(BL100+BM100+BN100&gt;0,1,0)</f>
        <v>0</v>
      </c>
      <c r="CC100">
        <f>IF(BO100+BP100+BQ100+BR100+BS100&gt;0,1,0)</f>
        <v>0</v>
      </c>
      <c r="CD100">
        <f>IF(BT100+BU100+BV100&gt;0,1,0)</f>
        <v>0</v>
      </c>
    </row>
    <row r="101" spans="1:82" ht="12.75">
      <c r="A101" s="7">
        <f t="shared" si="90"/>
        <v>0</v>
      </c>
      <c r="B101" s="55"/>
      <c r="C101" s="7"/>
      <c r="D101" s="54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>IF((B101)&gt;0,1,0)</f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>IF(AS101+AT101+AU101+AV101+AW101+AX101&gt;0,1,0)</f>
        <v>0</v>
      </c>
      <c r="BZ101">
        <f>IF(AY101+AZ101+BA101+BB101+BC101+BD101+BE101+BF101+BG101&gt;0,1,0)</f>
        <v>0</v>
      </c>
      <c r="CA101">
        <f>IF(BH101+BI101+BJ101+BK101&gt;0,1,0)</f>
        <v>0</v>
      </c>
      <c r="CB101">
        <f>IF(BL101+BM101+BN101&gt;0,1,0)</f>
        <v>0</v>
      </c>
      <c r="CC101">
        <f>IF(BO101+BP101+BQ101+BR101+BS101&gt;0,1,0)</f>
        <v>0</v>
      </c>
      <c r="CD101">
        <f>IF(BT101+BU101+BV101&gt;0,1,0)</f>
        <v>0</v>
      </c>
    </row>
    <row r="102" spans="1:82" ht="12.75">
      <c r="A102" s="7">
        <f t="shared" si="90"/>
        <v>0</v>
      </c>
      <c r="B102" s="55"/>
      <c r="C102" s="7"/>
      <c r="D102" s="54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>IF((B102)&gt;0,1,0)</f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>IF(AS102+AT102+AU102+AV102+AW102+AX102&gt;0,1,0)</f>
        <v>0</v>
      </c>
      <c r="BZ102">
        <f>IF(AY102+AZ102+BA102+BB102+BC102+BD102+BE102+BF102+BG102&gt;0,1,0)</f>
        <v>0</v>
      </c>
      <c r="CA102">
        <f>IF(BH102+BI102+BJ102+BK102&gt;0,1,0)</f>
        <v>0</v>
      </c>
      <c r="CB102">
        <f>IF(BL102+BM102+BN102&gt;0,1,0)</f>
        <v>0</v>
      </c>
      <c r="CC102">
        <f>IF(BO102+BP102+BQ102+BR102+BS102&gt;0,1,0)</f>
        <v>0</v>
      </c>
      <c r="CD102">
        <f>IF(BT102+BU102+BV102&gt;0,1,0)</f>
        <v>0</v>
      </c>
    </row>
    <row r="103" spans="1:82" ht="12.75">
      <c r="A103" s="7">
        <f t="shared" si="90"/>
        <v>0</v>
      </c>
      <c r="B103" s="55"/>
      <c r="C103" s="7"/>
      <c r="D103" s="54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>IF((B103)&gt;0,1,0)</f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>IF(AS103+AT103+AU103+AV103+AW103+AX103&gt;0,1,0)</f>
        <v>0</v>
      </c>
      <c r="BZ103">
        <f>IF(AY103+AZ103+BA103+BB103+BC103+BD103+BE103+BF103+BG103&gt;0,1,0)</f>
        <v>0</v>
      </c>
      <c r="CA103">
        <f>IF(BH103+BI103+BJ103+BK103&gt;0,1,0)</f>
        <v>0</v>
      </c>
      <c r="CB103">
        <f>IF(BL103+BM103+BN103&gt;0,1,0)</f>
        <v>0</v>
      </c>
      <c r="CC103">
        <f>IF(BO103+BP103+BQ103+BR103+BS103&gt;0,1,0)</f>
        <v>0</v>
      </c>
      <c r="CD103">
        <f>IF(BT103+BU103+BV103&gt;0,1,0)</f>
        <v>0</v>
      </c>
    </row>
    <row r="104" spans="1:82" s="8" customFormat="1" ht="12.75">
      <c r="A104" s="8">
        <f>AQ104</f>
        <v>27</v>
      </c>
      <c r="B104" s="56" t="s">
        <v>38</v>
      </c>
      <c r="D104" s="56"/>
      <c r="J104" s="56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Z104" s="56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 t="s">
        <v>39</v>
      </c>
      <c r="AQ104" s="7">
        <f aca="true" t="shared" si="91" ref="AQ104:BV104">SUM(AQ7:AQ103)</f>
        <v>27</v>
      </c>
      <c r="AR104" s="7">
        <f t="shared" si="91"/>
        <v>27</v>
      </c>
      <c r="AS104" s="7">
        <f t="shared" si="91"/>
        <v>18</v>
      </c>
      <c r="AT104" s="7">
        <f t="shared" si="91"/>
        <v>8</v>
      </c>
      <c r="AU104" s="7">
        <f t="shared" si="91"/>
        <v>5</v>
      </c>
      <c r="AV104" s="7">
        <f t="shared" si="91"/>
        <v>4</v>
      </c>
      <c r="AW104" s="7">
        <f t="shared" si="91"/>
        <v>6</v>
      </c>
      <c r="AX104" s="7">
        <f t="shared" si="91"/>
        <v>3</v>
      </c>
      <c r="AY104" s="7">
        <f t="shared" si="91"/>
        <v>1</v>
      </c>
      <c r="AZ104" s="7">
        <f t="shared" si="91"/>
        <v>1</v>
      </c>
      <c r="BA104" s="7">
        <f t="shared" si="91"/>
        <v>1</v>
      </c>
      <c r="BB104" s="7">
        <f t="shared" si="91"/>
        <v>5</v>
      </c>
      <c r="BC104" s="7">
        <f t="shared" si="91"/>
        <v>16</v>
      </c>
      <c r="BD104" s="7">
        <f t="shared" si="91"/>
        <v>18</v>
      </c>
      <c r="BE104" s="7">
        <f t="shared" si="91"/>
        <v>8</v>
      </c>
      <c r="BF104" s="7">
        <f t="shared" si="91"/>
        <v>0</v>
      </c>
      <c r="BG104" s="7">
        <f t="shared" si="91"/>
        <v>0</v>
      </c>
      <c r="BH104" s="7">
        <f t="shared" si="91"/>
        <v>5</v>
      </c>
      <c r="BI104" s="7">
        <f t="shared" si="91"/>
        <v>15</v>
      </c>
      <c r="BJ104" s="7">
        <f t="shared" si="91"/>
        <v>18</v>
      </c>
      <c r="BK104" s="7">
        <f t="shared" si="91"/>
        <v>4</v>
      </c>
      <c r="BL104" s="7">
        <f t="shared" si="91"/>
        <v>4</v>
      </c>
      <c r="BM104" s="7">
        <f t="shared" si="91"/>
        <v>26</v>
      </c>
      <c r="BN104" s="7">
        <f t="shared" si="91"/>
        <v>13</v>
      </c>
      <c r="BO104" s="7">
        <f t="shared" si="91"/>
        <v>1</v>
      </c>
      <c r="BP104" s="7">
        <f t="shared" si="91"/>
        <v>18</v>
      </c>
      <c r="BQ104" s="7">
        <f t="shared" si="91"/>
        <v>16</v>
      </c>
      <c r="BR104" s="7">
        <f t="shared" si="91"/>
        <v>4</v>
      </c>
      <c r="BS104" s="7">
        <f t="shared" si="91"/>
        <v>7</v>
      </c>
      <c r="BT104" s="7">
        <f t="shared" si="91"/>
        <v>1</v>
      </c>
      <c r="BU104" s="7">
        <f t="shared" si="91"/>
        <v>25</v>
      </c>
      <c r="BV104" s="7">
        <f t="shared" si="91"/>
        <v>5</v>
      </c>
      <c r="BW104" s="8" t="s">
        <v>39</v>
      </c>
      <c r="BX104" s="8">
        <f>SUM(BX7:BX103)</f>
        <v>27</v>
      </c>
      <c r="BY104" s="8">
        <f aca="true" t="shared" si="92" ref="BY104:CD104">SUM(BY7:BY103)</f>
        <v>27</v>
      </c>
      <c r="BZ104" s="8">
        <f t="shared" si="92"/>
        <v>27</v>
      </c>
      <c r="CA104" s="8">
        <f t="shared" si="92"/>
        <v>27</v>
      </c>
      <c r="CB104" s="8">
        <f t="shared" si="92"/>
        <v>27</v>
      </c>
      <c r="CC104" s="8">
        <f t="shared" si="92"/>
        <v>27</v>
      </c>
      <c r="CD104" s="8">
        <f t="shared" si="92"/>
        <v>27</v>
      </c>
    </row>
    <row r="105" spans="1:40" ht="12.75">
      <c r="A105" s="7"/>
      <c r="B105" s="56" t="s">
        <v>40</v>
      </c>
      <c r="C105" s="8"/>
      <c r="D105" s="58">
        <f>SUM(D7:D103)</f>
        <v>2</v>
      </c>
      <c r="E105" s="1">
        <f aca="true" t="shared" si="93" ref="E105:AH105">SUM(E7:E103)</f>
        <v>18</v>
      </c>
      <c r="F105" s="1">
        <f>SUM(F7:F103)</f>
        <v>6.5</v>
      </c>
      <c r="G105" s="1">
        <f t="shared" si="93"/>
        <v>4.5</v>
      </c>
      <c r="H105" s="1">
        <f t="shared" si="93"/>
        <v>3</v>
      </c>
      <c r="I105" s="1">
        <f t="shared" si="93"/>
        <v>5</v>
      </c>
      <c r="J105" s="58">
        <f t="shared" si="93"/>
        <v>2.5</v>
      </c>
      <c r="K105" s="1">
        <f t="shared" si="93"/>
        <v>1</v>
      </c>
      <c r="L105" s="1">
        <f t="shared" si="93"/>
        <v>0.5</v>
      </c>
      <c r="M105" s="1">
        <f t="shared" si="93"/>
        <v>0.5</v>
      </c>
      <c r="N105" s="1">
        <f t="shared" si="93"/>
        <v>2.83</v>
      </c>
      <c r="O105" s="1">
        <f t="shared" si="93"/>
        <v>8.16</v>
      </c>
      <c r="P105" s="1">
        <f t="shared" si="93"/>
        <v>9.16</v>
      </c>
      <c r="Q105" s="1">
        <f t="shared" si="93"/>
        <v>4.83</v>
      </c>
      <c r="R105" s="1">
        <f t="shared" si="93"/>
        <v>0</v>
      </c>
      <c r="S105" s="58">
        <f t="shared" si="93"/>
        <v>0</v>
      </c>
      <c r="T105" s="1">
        <f t="shared" si="93"/>
        <v>5</v>
      </c>
      <c r="U105" s="1">
        <f t="shared" si="93"/>
        <v>10.33</v>
      </c>
      <c r="V105" s="1">
        <f t="shared" si="93"/>
        <v>13.33</v>
      </c>
      <c r="W105" s="58">
        <f t="shared" si="93"/>
        <v>2.33</v>
      </c>
      <c r="X105" s="1">
        <f t="shared" si="93"/>
        <v>2.33</v>
      </c>
      <c r="Y105" s="1">
        <f t="shared" si="93"/>
        <v>18.33</v>
      </c>
      <c r="Z105" s="58">
        <f t="shared" si="93"/>
        <v>6.33</v>
      </c>
      <c r="AA105" s="1">
        <f t="shared" si="93"/>
        <v>0.5</v>
      </c>
      <c r="AB105" s="1">
        <f t="shared" si="93"/>
        <v>11</v>
      </c>
      <c r="AC105" s="1">
        <f t="shared" si="93"/>
        <v>8.33</v>
      </c>
      <c r="AD105" s="1">
        <f t="shared" si="93"/>
        <v>1.83</v>
      </c>
      <c r="AE105" s="58">
        <f t="shared" si="93"/>
        <v>5.33</v>
      </c>
      <c r="AF105" s="1">
        <f t="shared" si="93"/>
        <v>0.5</v>
      </c>
      <c r="AG105" s="1">
        <f t="shared" si="93"/>
        <v>23</v>
      </c>
      <c r="AH105" s="58">
        <f t="shared" si="93"/>
        <v>3.5</v>
      </c>
      <c r="AI105" s="6"/>
      <c r="AJ105" s="6"/>
      <c r="AK105" s="6"/>
      <c r="AL105" s="6"/>
      <c r="AM105" s="6"/>
      <c r="AN105" s="6"/>
    </row>
    <row r="106" spans="1:43" ht="12.75">
      <c r="A106" s="7"/>
      <c r="B106" s="56" t="s">
        <v>41</v>
      </c>
      <c r="C106" s="8"/>
      <c r="D106" s="58">
        <f>AR104</f>
        <v>27</v>
      </c>
      <c r="E106" s="1">
        <f>BY104</f>
        <v>27</v>
      </c>
      <c r="F106" s="1">
        <f>BY104</f>
        <v>27</v>
      </c>
      <c r="G106" s="1">
        <f>BY104</f>
        <v>27</v>
      </c>
      <c r="H106" s="1">
        <f>BY104</f>
        <v>27</v>
      </c>
      <c r="I106" s="1">
        <f>BY104</f>
        <v>27</v>
      </c>
      <c r="J106" s="58">
        <f>BY104</f>
        <v>27</v>
      </c>
      <c r="K106" s="2">
        <f>BZ104</f>
        <v>27</v>
      </c>
      <c r="L106" s="2">
        <f>BZ104</f>
        <v>27</v>
      </c>
      <c r="M106" s="2">
        <f>BZ104</f>
        <v>27</v>
      </c>
      <c r="N106" s="2">
        <f>BZ104</f>
        <v>27</v>
      </c>
      <c r="O106" s="2">
        <f>BZ104</f>
        <v>27</v>
      </c>
      <c r="P106" s="2">
        <f>BZ104</f>
        <v>27</v>
      </c>
      <c r="Q106" s="2">
        <f>BZ104</f>
        <v>27</v>
      </c>
      <c r="R106" s="2">
        <f>BZ104</f>
        <v>27</v>
      </c>
      <c r="S106" s="59">
        <f>BZ104</f>
        <v>27</v>
      </c>
      <c r="T106" s="3">
        <f>CA104</f>
        <v>27</v>
      </c>
      <c r="U106" s="3">
        <f>CA104</f>
        <v>27</v>
      </c>
      <c r="V106" s="3">
        <f>CA104</f>
        <v>27</v>
      </c>
      <c r="W106" s="60">
        <f>CA104</f>
        <v>27</v>
      </c>
      <c r="X106" s="8">
        <f>CB104</f>
        <v>27</v>
      </c>
      <c r="Y106" s="8">
        <f>CB104</f>
        <v>27</v>
      </c>
      <c r="Z106" s="56">
        <f>CB104</f>
        <v>27</v>
      </c>
      <c r="AA106" s="5">
        <f>CC104</f>
        <v>27</v>
      </c>
      <c r="AB106" s="5">
        <f>CC104</f>
        <v>27</v>
      </c>
      <c r="AC106" s="5">
        <f>CC104</f>
        <v>27</v>
      </c>
      <c r="AD106" s="5">
        <f>CC104</f>
        <v>27</v>
      </c>
      <c r="AE106" s="62">
        <f>CC104</f>
        <v>27</v>
      </c>
      <c r="AF106" s="6">
        <f>CD104</f>
        <v>27</v>
      </c>
      <c r="AG106" s="6">
        <f>CD104</f>
        <v>27</v>
      </c>
      <c r="AH106" s="63">
        <f>CD104</f>
        <v>27</v>
      </c>
      <c r="AI106" s="6"/>
      <c r="AJ106" s="6"/>
      <c r="AK106" s="6"/>
      <c r="AL106" s="6"/>
      <c r="AM106" s="6"/>
      <c r="AN106" s="6"/>
      <c r="AP106" t="s">
        <v>54</v>
      </c>
      <c r="AQ106">
        <f>SUM(BX104:CD104)</f>
        <v>189</v>
      </c>
    </row>
    <row r="107" spans="1:43" ht="12.75">
      <c r="A107" s="7"/>
      <c r="B107" s="8"/>
      <c r="C107" s="8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8"/>
      <c r="Y107" s="8"/>
      <c r="Z107" s="8"/>
      <c r="AA107" s="5"/>
      <c r="AB107" s="5"/>
      <c r="AC107" s="5"/>
      <c r="AD107" s="5"/>
      <c r="AE107" s="5"/>
      <c r="AF107" s="6"/>
      <c r="AG107" s="6"/>
      <c r="AH107" s="6"/>
      <c r="AI107" s="6"/>
      <c r="AJ107" s="6"/>
      <c r="AK107" s="6"/>
      <c r="AL107" s="6"/>
      <c r="AM107" s="6"/>
      <c r="AN107" s="6"/>
      <c r="AP107" t="s">
        <v>56</v>
      </c>
      <c r="AQ107">
        <f>AQ104*7-SUM(BX104:CD104)</f>
        <v>0</v>
      </c>
    </row>
    <row r="108" spans="1:43" ht="12.75">
      <c r="A108" s="7"/>
      <c r="B108" s="7" t="s">
        <v>42</v>
      </c>
      <c r="C108" s="7"/>
      <c r="D108" s="47">
        <f>(D105/AR104)*100</f>
        <v>7.4074074074074066</v>
      </c>
      <c r="E108" s="47">
        <f>(E105/BY104)*100</f>
        <v>66.66666666666666</v>
      </c>
      <c r="F108" s="47">
        <f>(F105/BY104)*100</f>
        <v>24.074074074074073</v>
      </c>
      <c r="G108" s="47">
        <f>(G105/BY104)*100</f>
        <v>16.666666666666664</v>
      </c>
      <c r="H108" s="47">
        <f>(H105/BY104)*100</f>
        <v>11.11111111111111</v>
      </c>
      <c r="I108" s="47">
        <f>(I105/BY104)*100</f>
        <v>18.51851851851852</v>
      </c>
      <c r="J108" s="47">
        <f>(J105/BY104)*100</f>
        <v>9.25925925925926</v>
      </c>
      <c r="K108" s="47">
        <f>(K105/BZ104)*100</f>
        <v>3.7037037037037033</v>
      </c>
      <c r="L108" s="47">
        <f>(L105/BZ104)*100</f>
        <v>1.8518518518518516</v>
      </c>
      <c r="M108" s="47">
        <f>(M105/BZ104)*100</f>
        <v>1.8518518518518516</v>
      </c>
      <c r="N108" s="47">
        <f>(N105/BZ104)*100</f>
        <v>10.481481481481483</v>
      </c>
      <c r="O108" s="47">
        <f>(O105/BZ104)*100</f>
        <v>30.22222222222222</v>
      </c>
      <c r="P108" s="47">
        <f>(P105/BZ104)*100</f>
        <v>33.925925925925924</v>
      </c>
      <c r="Q108" s="47">
        <f>(Q105/BZ104)*100</f>
        <v>17.88888888888889</v>
      </c>
      <c r="R108" s="47">
        <f>(R105/BZ104)*100</f>
        <v>0</v>
      </c>
      <c r="S108" s="47">
        <f>(S105/BZ104)*100</f>
        <v>0</v>
      </c>
      <c r="T108" s="47">
        <f>(T105/CA104)*100</f>
        <v>18.51851851851852</v>
      </c>
      <c r="U108" s="47">
        <f>(U105/CA104)*100</f>
        <v>38.25925925925926</v>
      </c>
      <c r="V108" s="47">
        <f>(V105/CA104)*100</f>
        <v>49.37037037037037</v>
      </c>
      <c r="W108" s="47">
        <f>(W105/CA104)*100</f>
        <v>8.62962962962963</v>
      </c>
      <c r="X108" s="47">
        <f>(X105/CB104)*100</f>
        <v>8.62962962962963</v>
      </c>
      <c r="Y108" s="47">
        <f>(Y105/CB104)*100</f>
        <v>67.88888888888889</v>
      </c>
      <c r="Z108" s="47">
        <f>(Z105/CB104)*100</f>
        <v>23.444444444444446</v>
      </c>
      <c r="AA108" s="47">
        <f>(AA105/CC104)*100</f>
        <v>1.8518518518518516</v>
      </c>
      <c r="AB108" s="47">
        <f>(AB105/CC104)*100</f>
        <v>40.74074074074074</v>
      </c>
      <c r="AC108" s="47">
        <f>(AC105/CC104)*100</f>
        <v>30.85185185185185</v>
      </c>
      <c r="AD108" s="47">
        <f>(AD105/CC104)*100</f>
        <v>6.777777777777779</v>
      </c>
      <c r="AE108" s="47">
        <f>(AE105/CC104)*100</f>
        <v>19.74074074074074</v>
      </c>
      <c r="AF108" s="47">
        <f>(AF105/CD104)*100</f>
        <v>1.8518518518518516</v>
      </c>
      <c r="AG108" s="47">
        <f>(AG105/CD104)*100</f>
        <v>85.18518518518519</v>
      </c>
      <c r="AH108" s="47">
        <f>(AH105/CD104)*100</f>
        <v>12.962962962962962</v>
      </c>
      <c r="AP108" t="s">
        <v>55</v>
      </c>
      <c r="AQ108">
        <f>AQ104*7</f>
        <v>189</v>
      </c>
    </row>
    <row r="110" spans="42:43" ht="12.75">
      <c r="AP110" t="s">
        <v>57</v>
      </c>
      <c r="AQ110">
        <f>(AQ106-AQ107)/AQ108</f>
        <v>1</v>
      </c>
    </row>
  </sheetData>
  <conditionalFormatting sqref="A7:A103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2009-04-17T11:51:19Z</cp:lastPrinted>
  <dcterms:created xsi:type="dcterms:W3CDTF">2001-04-20T19:03:27Z</dcterms:created>
  <dcterms:modified xsi:type="dcterms:W3CDTF">2010-08-30T04:37:56Z</dcterms:modified>
  <cp:category/>
  <cp:version/>
  <cp:contentType/>
  <cp:contentStatus/>
</cp:coreProperties>
</file>